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Pemfis Reg" sheetId="1" r:id="rId1"/>
    <sheet name="As Hamil" sheetId="2" r:id="rId2"/>
    <sheet name="Humaniora AJ" sheetId="3" r:id="rId3"/>
    <sheet name="Mentah Sem 3" sheetId="4" r:id="rId4"/>
    <sheet name="Mentah Sem 5" sheetId="5" r:id="rId5"/>
  </sheets>
  <definedNames>
    <definedName name="_xlnm.Print_Area" localSheetId="2">'Humaniora AJ'!$141:$206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 l="1"/>
  <c r="K20" i="3" s="1"/>
  <c r="J198" i="3"/>
  <c r="K198" i="3" s="1"/>
  <c r="J197" i="3"/>
  <c r="K197" i="3" s="1"/>
  <c r="J196" i="3"/>
  <c r="K196" i="3" s="1"/>
  <c r="J195" i="3"/>
  <c r="K195" i="3" s="1"/>
  <c r="J194" i="3"/>
  <c r="K194" i="3" s="1"/>
  <c r="J193" i="3"/>
  <c r="K193" i="3" s="1"/>
  <c r="J192" i="3"/>
  <c r="K192" i="3" s="1"/>
  <c r="J191" i="3"/>
  <c r="K191" i="3" s="1"/>
  <c r="J190" i="3"/>
  <c r="K190" i="3" s="1"/>
  <c r="J189" i="3"/>
  <c r="K189" i="3" s="1"/>
  <c r="J188" i="3"/>
  <c r="K188" i="3" s="1"/>
  <c r="J187" i="3"/>
  <c r="K187" i="3" s="1"/>
  <c r="J186" i="3"/>
  <c r="K186" i="3" s="1"/>
  <c r="J185" i="3"/>
  <c r="K185" i="3" s="1"/>
  <c r="J184" i="3"/>
  <c r="K184" i="3" s="1"/>
  <c r="J183" i="3"/>
  <c r="K183" i="3" s="1"/>
  <c r="J182" i="3"/>
  <c r="K182" i="3" s="1"/>
  <c r="J181" i="3"/>
  <c r="K181" i="3" s="1"/>
  <c r="J180" i="3"/>
  <c r="K180" i="3" s="1"/>
  <c r="J179" i="3"/>
  <c r="K179" i="3" s="1"/>
  <c r="J178" i="3"/>
  <c r="K178" i="3" s="1"/>
  <c r="J177" i="3"/>
  <c r="K177" i="3" s="1"/>
  <c r="J176" i="3"/>
  <c r="K176" i="3" s="1"/>
  <c r="J175" i="3"/>
  <c r="K175" i="3" s="1"/>
  <c r="J174" i="3"/>
  <c r="K174" i="3" s="1"/>
  <c r="J173" i="3"/>
  <c r="K173" i="3" s="1"/>
  <c r="J172" i="3"/>
  <c r="K172" i="3" s="1"/>
  <c r="J171" i="3"/>
  <c r="K171" i="3" s="1"/>
  <c r="J170" i="3"/>
  <c r="K170" i="3" s="1"/>
  <c r="J169" i="3"/>
  <c r="K169" i="3" s="1"/>
  <c r="J168" i="3"/>
  <c r="K168" i="3" s="1"/>
  <c r="J167" i="3"/>
  <c r="K167" i="3" s="1"/>
  <c r="J166" i="3"/>
  <c r="K166" i="3" s="1"/>
  <c r="J165" i="3"/>
  <c r="K165" i="3" s="1"/>
  <c r="J164" i="3"/>
  <c r="K164" i="3" s="1"/>
  <c r="J163" i="3"/>
  <c r="K163" i="3" s="1"/>
  <c r="J162" i="3"/>
  <c r="K162" i="3" s="1"/>
  <c r="J161" i="3"/>
  <c r="K161" i="3" s="1"/>
  <c r="J160" i="3"/>
  <c r="K160" i="3" s="1"/>
  <c r="J130" i="3"/>
  <c r="K130" i="3" s="1"/>
  <c r="J129" i="3"/>
  <c r="K129" i="3" s="1"/>
  <c r="J128" i="3"/>
  <c r="K128" i="3" s="1"/>
  <c r="J127" i="3"/>
  <c r="K127" i="3" s="1"/>
  <c r="J126" i="3"/>
  <c r="K126" i="3" s="1"/>
  <c r="J125" i="3"/>
  <c r="K125" i="3" s="1"/>
  <c r="J124" i="3"/>
  <c r="K124" i="3" s="1"/>
  <c r="J123" i="3"/>
  <c r="K123" i="3" s="1"/>
  <c r="J122" i="3"/>
  <c r="K122" i="3" s="1"/>
  <c r="J121" i="3"/>
  <c r="K121" i="3" s="1"/>
  <c r="J120" i="3"/>
  <c r="K120" i="3" s="1"/>
  <c r="J119" i="3"/>
  <c r="K119" i="3" s="1"/>
  <c r="J118" i="3"/>
  <c r="K118" i="3" s="1"/>
  <c r="J117" i="3"/>
  <c r="K117" i="3" s="1"/>
  <c r="J116" i="3"/>
  <c r="K116" i="3" s="1"/>
  <c r="J115" i="3"/>
  <c r="K115" i="3" s="1"/>
  <c r="J114" i="3"/>
  <c r="K114" i="3" s="1"/>
  <c r="J113" i="3"/>
  <c r="K113" i="3" s="1"/>
  <c r="J112" i="3"/>
  <c r="K112" i="3" s="1"/>
  <c r="J111" i="3"/>
  <c r="K111" i="3" s="1"/>
  <c r="J110" i="3"/>
  <c r="K110" i="3" s="1"/>
  <c r="J109" i="3"/>
  <c r="K109" i="3" s="1"/>
  <c r="J108" i="3"/>
  <c r="K108" i="3" s="1"/>
  <c r="J107" i="3"/>
  <c r="K107" i="3" s="1"/>
  <c r="J106" i="3"/>
  <c r="K106" i="3" s="1"/>
  <c r="J105" i="3"/>
  <c r="K105" i="3" s="1"/>
  <c r="J104" i="3"/>
  <c r="K104" i="3" s="1"/>
  <c r="J103" i="3"/>
  <c r="K103" i="3" s="1"/>
  <c r="J102" i="3"/>
  <c r="K102" i="3" s="1"/>
  <c r="J101" i="3"/>
  <c r="K101" i="3" s="1"/>
  <c r="J100" i="3"/>
  <c r="K100" i="3" s="1"/>
  <c r="J99" i="3"/>
  <c r="K99" i="3" s="1"/>
  <c r="J98" i="3"/>
  <c r="K98" i="3" s="1"/>
  <c r="J97" i="3"/>
  <c r="K97" i="3" s="1"/>
  <c r="J96" i="3"/>
  <c r="K96" i="3" s="1"/>
  <c r="J95" i="3"/>
  <c r="K95" i="3" s="1"/>
  <c r="J94" i="3"/>
  <c r="K94" i="3" s="1"/>
  <c r="J93" i="3"/>
  <c r="K93" i="3" s="1"/>
  <c r="J92" i="3"/>
  <c r="K92" i="3" s="1"/>
  <c r="J91" i="3"/>
  <c r="K91" i="3" s="1"/>
  <c r="J60" i="3"/>
  <c r="K60" i="3" s="1"/>
  <c r="J59" i="3"/>
  <c r="K59" i="3" s="1"/>
  <c r="J58" i="3"/>
  <c r="K58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L33" i="2"/>
  <c r="L20" i="2"/>
  <c r="I44" i="2"/>
  <c r="I45" i="2"/>
  <c r="I43" i="2"/>
  <c r="I31" i="2"/>
  <c r="I33" i="2"/>
  <c r="M33" i="2" s="1"/>
  <c r="I41" i="2"/>
  <c r="I24" i="2"/>
  <c r="I22" i="2"/>
  <c r="I21" i="2"/>
  <c r="I23" i="2"/>
  <c r="I25" i="2"/>
  <c r="I26" i="2"/>
  <c r="I27" i="2"/>
  <c r="I28" i="2"/>
  <c r="I29" i="2"/>
  <c r="I32" i="2"/>
  <c r="I34" i="2"/>
  <c r="I35" i="2"/>
  <c r="I36" i="2"/>
  <c r="I37" i="2"/>
  <c r="I38" i="2"/>
  <c r="I39" i="2"/>
  <c r="I40" i="2"/>
  <c r="I42" i="2"/>
  <c r="I46" i="2"/>
  <c r="I47" i="2"/>
  <c r="I48" i="2"/>
  <c r="L48" i="2"/>
  <c r="L47" i="2"/>
  <c r="L46" i="2"/>
  <c r="L45" i="2"/>
  <c r="L44" i="2"/>
  <c r="L43" i="2"/>
  <c r="L42" i="2"/>
  <c r="L41" i="2"/>
  <c r="L40" i="2"/>
  <c r="L39" i="2"/>
  <c r="L38" i="2"/>
  <c r="M38" i="2" s="1"/>
  <c r="L37" i="2"/>
  <c r="M37" i="2" s="1"/>
  <c r="L36" i="2"/>
  <c r="L35" i="2"/>
  <c r="L34" i="2"/>
  <c r="L32" i="2"/>
  <c r="M32" i="2" s="1"/>
  <c r="L31" i="2"/>
  <c r="L29" i="2"/>
  <c r="L28" i="2"/>
  <c r="L27" i="2"/>
  <c r="L26" i="2"/>
  <c r="L25" i="2"/>
  <c r="M25" i="2" s="1"/>
  <c r="L24" i="2"/>
  <c r="L23" i="2"/>
  <c r="L22" i="2"/>
  <c r="L21" i="2"/>
  <c r="I20" i="2"/>
  <c r="L51" i="1"/>
  <c r="L52" i="1"/>
  <c r="L53" i="1"/>
  <c r="L54" i="1"/>
  <c r="L55" i="1"/>
  <c r="L50" i="1"/>
  <c r="L49" i="1"/>
  <c r="L48" i="1"/>
  <c r="M48" i="1" s="1"/>
  <c r="L47" i="1"/>
  <c r="L46" i="1"/>
  <c r="L45" i="1"/>
  <c r="L44" i="1"/>
  <c r="L43" i="1"/>
  <c r="L42" i="1"/>
  <c r="L41" i="1"/>
  <c r="L40" i="1"/>
  <c r="L39" i="1"/>
  <c r="L38" i="1"/>
  <c r="L25" i="1"/>
  <c r="L26" i="1"/>
  <c r="L27" i="1"/>
  <c r="L28" i="1"/>
  <c r="L29" i="1"/>
  <c r="L30" i="1"/>
  <c r="L31" i="1"/>
  <c r="L32" i="1"/>
  <c r="L33" i="1"/>
  <c r="L34" i="1"/>
  <c r="L35" i="1"/>
  <c r="L36" i="1"/>
  <c r="L24" i="1"/>
  <c r="I54" i="1"/>
  <c r="I49" i="1"/>
  <c r="I48" i="1"/>
  <c r="I47" i="1"/>
  <c r="I35" i="1"/>
  <c r="I26" i="1"/>
  <c r="I51" i="1"/>
  <c r="I52" i="1"/>
  <c r="I53" i="1"/>
  <c r="I55" i="1"/>
  <c r="I50" i="1"/>
  <c r="I46" i="1"/>
  <c r="I45" i="1"/>
  <c r="I44" i="1"/>
  <c r="I43" i="1"/>
  <c r="I42" i="1"/>
  <c r="I41" i="1"/>
  <c r="I40" i="1"/>
  <c r="I39" i="1"/>
  <c r="I38" i="1"/>
  <c r="I25" i="1"/>
  <c r="I27" i="1"/>
  <c r="I28" i="1"/>
  <c r="I29" i="1"/>
  <c r="I30" i="1"/>
  <c r="I31" i="1"/>
  <c r="I32" i="1"/>
  <c r="I33" i="1"/>
  <c r="I34" i="1"/>
  <c r="I36" i="1"/>
  <c r="I24" i="1"/>
  <c r="AB37" i="5"/>
  <c r="X37" i="5"/>
  <c r="T37" i="5"/>
  <c r="P37" i="5"/>
  <c r="L37" i="5"/>
  <c r="H37" i="5"/>
  <c r="AB36" i="5"/>
  <c r="X36" i="5"/>
  <c r="T36" i="5"/>
  <c r="P36" i="5"/>
  <c r="L36" i="5"/>
  <c r="H36" i="5"/>
  <c r="AB35" i="5"/>
  <c r="X35" i="5"/>
  <c r="T35" i="5"/>
  <c r="P35" i="5"/>
  <c r="L35" i="5"/>
  <c r="H35" i="5"/>
  <c r="AB34" i="5"/>
  <c r="X34" i="5"/>
  <c r="T34" i="5"/>
  <c r="P34" i="5"/>
  <c r="L34" i="5"/>
  <c r="H34" i="5"/>
  <c r="AB33" i="5"/>
  <c r="X33" i="5"/>
  <c r="T33" i="5"/>
  <c r="P33" i="5"/>
  <c r="L33" i="5"/>
  <c r="H33" i="5"/>
  <c r="AB32" i="5"/>
  <c r="X32" i="5"/>
  <c r="T32" i="5"/>
  <c r="P32" i="5"/>
  <c r="L32" i="5"/>
  <c r="H32" i="5"/>
  <c r="AB31" i="5"/>
  <c r="X31" i="5"/>
  <c r="T31" i="5"/>
  <c r="P31" i="5"/>
  <c r="L31" i="5"/>
  <c r="H31" i="5"/>
  <c r="AB30" i="5"/>
  <c r="X30" i="5"/>
  <c r="T30" i="5"/>
  <c r="P30" i="5"/>
  <c r="L30" i="5"/>
  <c r="H30" i="5"/>
  <c r="AB29" i="5"/>
  <c r="X29" i="5"/>
  <c r="T29" i="5"/>
  <c r="P29" i="5"/>
  <c r="L29" i="5"/>
  <c r="H29" i="5"/>
  <c r="AB28" i="5"/>
  <c r="X28" i="5"/>
  <c r="T28" i="5"/>
  <c r="P28" i="5"/>
  <c r="L28" i="5"/>
  <c r="H28" i="5"/>
  <c r="AB27" i="5"/>
  <c r="X27" i="5"/>
  <c r="T27" i="5"/>
  <c r="P27" i="5"/>
  <c r="L27" i="5"/>
  <c r="H27" i="5"/>
  <c r="AB26" i="5"/>
  <c r="X26" i="5"/>
  <c r="T26" i="5"/>
  <c r="P26" i="5"/>
  <c r="L26" i="5"/>
  <c r="H26" i="5"/>
  <c r="AB25" i="5"/>
  <c r="X25" i="5"/>
  <c r="T25" i="5"/>
  <c r="P25" i="5"/>
  <c r="L25" i="5"/>
  <c r="H25" i="5"/>
  <c r="AB24" i="5"/>
  <c r="X24" i="5"/>
  <c r="T24" i="5"/>
  <c r="P24" i="5"/>
  <c r="L24" i="5"/>
  <c r="H24" i="5"/>
  <c r="AB23" i="5"/>
  <c r="X23" i="5"/>
  <c r="T23" i="5"/>
  <c r="P23" i="5"/>
  <c r="L23" i="5"/>
  <c r="H23" i="5"/>
  <c r="AB22" i="5"/>
  <c r="X22" i="5"/>
  <c r="T22" i="5"/>
  <c r="P22" i="5"/>
  <c r="L22" i="5"/>
  <c r="H22" i="5"/>
  <c r="AB21" i="5"/>
  <c r="X21" i="5"/>
  <c r="T21" i="5"/>
  <c r="P21" i="5"/>
  <c r="L21" i="5"/>
  <c r="H21" i="5"/>
  <c r="AB20" i="5"/>
  <c r="X20" i="5"/>
  <c r="T20" i="5"/>
  <c r="P20" i="5"/>
  <c r="L20" i="5"/>
  <c r="H20" i="5"/>
  <c r="AB18" i="5"/>
  <c r="X18" i="5"/>
  <c r="T18" i="5"/>
  <c r="P18" i="5"/>
  <c r="L18" i="5"/>
  <c r="H18" i="5"/>
  <c r="AB17" i="5"/>
  <c r="X17" i="5"/>
  <c r="T17" i="5"/>
  <c r="P17" i="5"/>
  <c r="L17" i="5"/>
  <c r="H17" i="5"/>
  <c r="AB16" i="5"/>
  <c r="X16" i="5"/>
  <c r="T16" i="5"/>
  <c r="P16" i="5"/>
  <c r="L16" i="5"/>
  <c r="H16" i="5"/>
  <c r="AB15" i="5"/>
  <c r="X15" i="5"/>
  <c r="T15" i="5"/>
  <c r="P15" i="5"/>
  <c r="L15" i="5"/>
  <c r="H15" i="5"/>
  <c r="AB14" i="5"/>
  <c r="X14" i="5"/>
  <c r="T14" i="5"/>
  <c r="P14" i="5"/>
  <c r="L14" i="5"/>
  <c r="H14" i="5"/>
  <c r="AB13" i="5"/>
  <c r="X13" i="5"/>
  <c r="T13" i="5"/>
  <c r="P13" i="5"/>
  <c r="L13" i="5"/>
  <c r="H13" i="5"/>
  <c r="AB12" i="5"/>
  <c r="X12" i="5"/>
  <c r="T12" i="5"/>
  <c r="P12" i="5"/>
  <c r="L12" i="5"/>
  <c r="H12" i="5"/>
  <c r="AB11" i="5"/>
  <c r="X11" i="5"/>
  <c r="T11" i="5"/>
  <c r="P11" i="5"/>
  <c r="L11" i="5"/>
  <c r="H11" i="5"/>
  <c r="AB10" i="5"/>
  <c r="X10" i="5"/>
  <c r="T10" i="5"/>
  <c r="P10" i="5"/>
  <c r="L10" i="5"/>
  <c r="H10" i="5"/>
  <c r="AB9" i="5"/>
  <c r="X9" i="5"/>
  <c r="T9" i="5"/>
  <c r="P9" i="5"/>
  <c r="L9" i="5"/>
  <c r="H9" i="5"/>
  <c r="AJ42" i="4"/>
  <c r="AF42" i="4"/>
  <c r="AB42" i="4"/>
  <c r="X42" i="4"/>
  <c r="AK42" i="4" s="1"/>
  <c r="T42" i="4"/>
  <c r="P42" i="4"/>
  <c r="L42" i="4"/>
  <c r="H42" i="4"/>
  <c r="AJ41" i="4"/>
  <c r="AF41" i="4"/>
  <c r="AB41" i="4"/>
  <c r="X41" i="4"/>
  <c r="AK41" i="4" s="1"/>
  <c r="T41" i="4"/>
  <c r="P41" i="4"/>
  <c r="L41" i="4"/>
  <c r="H41" i="4"/>
  <c r="AJ40" i="4"/>
  <c r="AF40" i="4"/>
  <c r="AB40" i="4"/>
  <c r="X40" i="4"/>
  <c r="AK40" i="4" s="1"/>
  <c r="T40" i="4"/>
  <c r="P40" i="4"/>
  <c r="L40" i="4"/>
  <c r="H40" i="4"/>
  <c r="AJ39" i="4"/>
  <c r="AF39" i="4"/>
  <c r="AB39" i="4"/>
  <c r="X39" i="4"/>
  <c r="AK39" i="4" s="1"/>
  <c r="T39" i="4"/>
  <c r="P39" i="4"/>
  <c r="L39" i="4"/>
  <c r="H39" i="4"/>
  <c r="AJ38" i="4"/>
  <c r="AF38" i="4"/>
  <c r="AB38" i="4"/>
  <c r="X38" i="4"/>
  <c r="AK38" i="4" s="1"/>
  <c r="T38" i="4"/>
  <c r="P38" i="4"/>
  <c r="L38" i="4"/>
  <c r="H38" i="4"/>
  <c r="AJ37" i="4"/>
  <c r="AF37" i="4"/>
  <c r="AB37" i="4"/>
  <c r="X37" i="4"/>
  <c r="AK37" i="4" s="1"/>
  <c r="T37" i="4"/>
  <c r="P37" i="4"/>
  <c r="L37" i="4"/>
  <c r="H37" i="4"/>
  <c r="AJ36" i="4"/>
  <c r="AF36" i="4"/>
  <c r="AB36" i="4"/>
  <c r="X36" i="4"/>
  <c r="AK36" i="4" s="1"/>
  <c r="T36" i="4"/>
  <c r="P36" i="4"/>
  <c r="L36" i="4"/>
  <c r="H36" i="4"/>
  <c r="AJ35" i="4"/>
  <c r="AF35" i="4"/>
  <c r="AB35" i="4"/>
  <c r="X35" i="4"/>
  <c r="AK35" i="4" s="1"/>
  <c r="T35" i="4"/>
  <c r="P35" i="4"/>
  <c r="L35" i="4"/>
  <c r="H35" i="4"/>
  <c r="AJ34" i="4"/>
  <c r="AF34" i="4"/>
  <c r="AB34" i="4"/>
  <c r="X34" i="4"/>
  <c r="AK34" i="4" s="1"/>
  <c r="T34" i="4"/>
  <c r="P34" i="4"/>
  <c r="L34" i="4"/>
  <c r="H34" i="4"/>
  <c r="AJ33" i="4"/>
  <c r="AF33" i="4"/>
  <c r="AB33" i="4"/>
  <c r="X33" i="4"/>
  <c r="AK33" i="4" s="1"/>
  <c r="T33" i="4"/>
  <c r="P33" i="4"/>
  <c r="L33" i="4"/>
  <c r="H33" i="4"/>
  <c r="AJ32" i="4"/>
  <c r="AF32" i="4"/>
  <c r="AB32" i="4"/>
  <c r="X32" i="4"/>
  <c r="AK32" i="4" s="1"/>
  <c r="T32" i="4"/>
  <c r="P32" i="4"/>
  <c r="L32" i="4"/>
  <c r="H32" i="4"/>
  <c r="AJ31" i="4"/>
  <c r="AF31" i="4"/>
  <c r="AB31" i="4"/>
  <c r="X31" i="4"/>
  <c r="AK31" i="4" s="1"/>
  <c r="T31" i="4"/>
  <c r="P31" i="4"/>
  <c r="L31" i="4"/>
  <c r="H31" i="4"/>
  <c r="AJ30" i="4"/>
  <c r="AF30" i="4"/>
  <c r="AB30" i="4"/>
  <c r="X30" i="4"/>
  <c r="AK30" i="4" s="1"/>
  <c r="T30" i="4"/>
  <c r="P30" i="4"/>
  <c r="L30" i="4"/>
  <c r="H30" i="4"/>
  <c r="AJ29" i="4"/>
  <c r="AF29" i="4"/>
  <c r="AB29" i="4"/>
  <c r="X29" i="4"/>
  <c r="AK29" i="4" s="1"/>
  <c r="T29" i="4"/>
  <c r="P29" i="4"/>
  <c r="L29" i="4"/>
  <c r="H29" i="4"/>
  <c r="AJ28" i="4"/>
  <c r="AF28" i="4"/>
  <c r="AB28" i="4"/>
  <c r="X28" i="4"/>
  <c r="AK28" i="4" s="1"/>
  <c r="T28" i="4"/>
  <c r="P28" i="4"/>
  <c r="L28" i="4"/>
  <c r="H28" i="4"/>
  <c r="AJ27" i="4"/>
  <c r="AF27" i="4"/>
  <c r="AB27" i="4"/>
  <c r="X27" i="4"/>
  <c r="AK27" i="4" s="1"/>
  <c r="T27" i="4"/>
  <c r="P27" i="4"/>
  <c r="L27" i="4"/>
  <c r="H27" i="4"/>
  <c r="AJ26" i="4"/>
  <c r="AF26" i="4"/>
  <c r="AB26" i="4"/>
  <c r="X26" i="4"/>
  <c r="AK26" i="4" s="1"/>
  <c r="T26" i="4"/>
  <c r="P26" i="4"/>
  <c r="L26" i="4"/>
  <c r="H26" i="4"/>
  <c r="AJ25" i="4"/>
  <c r="AF25" i="4"/>
  <c r="AB25" i="4"/>
  <c r="X25" i="4"/>
  <c r="AK25" i="4" s="1"/>
  <c r="T25" i="4"/>
  <c r="P25" i="4"/>
  <c r="L25" i="4"/>
  <c r="H25" i="4"/>
  <c r="AJ24" i="4"/>
  <c r="AF24" i="4"/>
  <c r="AB24" i="4"/>
  <c r="X24" i="4"/>
  <c r="AK24" i="4" s="1"/>
  <c r="T24" i="4"/>
  <c r="P24" i="4"/>
  <c r="L24" i="4"/>
  <c r="H24" i="4"/>
  <c r="AJ23" i="4"/>
  <c r="AF23" i="4"/>
  <c r="AB23" i="4"/>
  <c r="X23" i="4"/>
  <c r="AK23" i="4" s="1"/>
  <c r="T23" i="4"/>
  <c r="P23" i="4"/>
  <c r="L23" i="4"/>
  <c r="H23" i="4"/>
  <c r="AJ22" i="4"/>
  <c r="AF22" i="4"/>
  <c r="AB22" i="4"/>
  <c r="X22" i="4"/>
  <c r="AK22" i="4" s="1"/>
  <c r="T22" i="4"/>
  <c r="P22" i="4"/>
  <c r="L22" i="4"/>
  <c r="H22" i="4"/>
  <c r="AJ21" i="4"/>
  <c r="AF21" i="4"/>
  <c r="AB21" i="4"/>
  <c r="X21" i="4"/>
  <c r="AK21" i="4" s="1"/>
  <c r="T21" i="4"/>
  <c r="P21" i="4"/>
  <c r="L21" i="4"/>
  <c r="H21" i="4"/>
  <c r="AJ20" i="4"/>
  <c r="AF20" i="4"/>
  <c r="AB20" i="4"/>
  <c r="X20" i="4"/>
  <c r="AK20" i="4" s="1"/>
  <c r="T20" i="4"/>
  <c r="P20" i="4"/>
  <c r="L20" i="4"/>
  <c r="H20" i="4"/>
  <c r="AJ19" i="4"/>
  <c r="AF19" i="4"/>
  <c r="AB19" i="4"/>
  <c r="X19" i="4"/>
  <c r="AK19" i="4" s="1"/>
  <c r="T19" i="4"/>
  <c r="P19" i="4"/>
  <c r="L19" i="4"/>
  <c r="H19" i="4"/>
  <c r="AJ18" i="4"/>
  <c r="AF18" i="4"/>
  <c r="AB18" i="4"/>
  <c r="X18" i="4"/>
  <c r="AK18" i="4" s="1"/>
  <c r="T18" i="4"/>
  <c r="P18" i="4"/>
  <c r="L18" i="4"/>
  <c r="H18" i="4"/>
  <c r="AJ17" i="4"/>
  <c r="AF17" i="4"/>
  <c r="AB17" i="4"/>
  <c r="X17" i="4"/>
  <c r="AK17" i="4" s="1"/>
  <c r="T17" i="4"/>
  <c r="P17" i="4"/>
  <c r="L17" i="4"/>
  <c r="H17" i="4"/>
  <c r="AJ16" i="4"/>
  <c r="AF16" i="4"/>
  <c r="AB16" i="4"/>
  <c r="X16" i="4"/>
  <c r="AK16" i="4" s="1"/>
  <c r="T16" i="4"/>
  <c r="P16" i="4"/>
  <c r="L16" i="4"/>
  <c r="H16" i="4"/>
  <c r="AJ15" i="4"/>
  <c r="AF15" i="4"/>
  <c r="AB15" i="4"/>
  <c r="X15" i="4"/>
  <c r="AK15" i="4" s="1"/>
  <c r="T15" i="4"/>
  <c r="P15" i="4"/>
  <c r="L15" i="4"/>
  <c r="H15" i="4"/>
  <c r="AJ14" i="4"/>
  <c r="AF14" i="4"/>
  <c r="AB14" i="4"/>
  <c r="X14" i="4"/>
  <c r="AK14" i="4" s="1"/>
  <c r="T14" i="4"/>
  <c r="P14" i="4"/>
  <c r="L14" i="4"/>
  <c r="H14" i="4"/>
  <c r="AJ13" i="4"/>
  <c r="AF13" i="4"/>
  <c r="AB13" i="4"/>
  <c r="X13" i="4"/>
  <c r="AK13" i="4" s="1"/>
  <c r="T13" i="4"/>
  <c r="P13" i="4"/>
  <c r="L13" i="4"/>
  <c r="H13" i="4"/>
  <c r="AJ12" i="4"/>
  <c r="AF12" i="4"/>
  <c r="AB12" i="4"/>
  <c r="X12" i="4"/>
  <c r="AK12" i="4" s="1"/>
  <c r="T12" i="4"/>
  <c r="P12" i="4"/>
  <c r="L12" i="4"/>
  <c r="H12" i="4"/>
  <c r="M37" i="1"/>
  <c r="M36" i="1" l="1"/>
  <c r="M38" i="1"/>
  <c r="M42" i="1"/>
  <c r="M46" i="1"/>
  <c r="M52" i="1"/>
  <c r="M40" i="1"/>
  <c r="M44" i="1"/>
  <c r="M35" i="1"/>
  <c r="M47" i="1"/>
  <c r="M32" i="1"/>
  <c r="M27" i="1"/>
  <c r="M43" i="1"/>
  <c r="M51" i="1"/>
  <c r="M34" i="1"/>
  <c r="M30" i="1"/>
  <c r="M26" i="1"/>
  <c r="M54" i="1"/>
  <c r="M28" i="1"/>
  <c r="M50" i="1"/>
  <c r="M31" i="1"/>
  <c r="M39" i="1"/>
  <c r="M55" i="1"/>
  <c r="M24" i="1"/>
  <c r="M33" i="1"/>
  <c r="M29" i="1"/>
  <c r="M25" i="1"/>
  <c r="M41" i="1"/>
  <c r="M45" i="1"/>
  <c r="M49" i="1"/>
  <c r="M53" i="1"/>
  <c r="M23" i="2"/>
  <c r="M20" i="2"/>
  <c r="M39" i="2"/>
  <c r="M34" i="2"/>
  <c r="M42" i="2"/>
  <c r="M46" i="2"/>
  <c r="M26" i="2"/>
  <c r="M36" i="2"/>
  <c r="M40" i="2"/>
  <c r="M48" i="2"/>
  <c r="M24" i="2"/>
  <c r="M28" i="2"/>
  <c r="M44" i="2"/>
  <c r="M22" i="2"/>
  <c r="M31" i="2"/>
  <c r="M45" i="2"/>
  <c r="M47" i="2"/>
  <c r="M27" i="2"/>
  <c r="M29" i="2"/>
  <c r="M35" i="2"/>
  <c r="M21" i="2"/>
  <c r="M41" i="2"/>
  <c r="M43" i="2"/>
</calcChain>
</file>

<file path=xl/sharedStrings.xml><?xml version="1.0" encoding="utf-8"?>
<sst xmlns="http://schemas.openxmlformats.org/spreadsheetml/2006/main" count="685" uniqueCount="409">
  <si>
    <t>No</t>
  </si>
  <si>
    <t>NPM</t>
  </si>
  <si>
    <t>Nama Mahasiswa</t>
  </si>
  <si>
    <t>Total</t>
  </si>
  <si>
    <t>Tugas</t>
  </si>
  <si>
    <t>UTS</t>
  </si>
  <si>
    <t>Dea</t>
  </si>
  <si>
    <t>Dea Okta Viantri</t>
  </si>
  <si>
    <t>Dela Suci Pratiwi</t>
  </si>
  <si>
    <t>Desiana Erasanti</t>
  </si>
  <si>
    <t>Enika</t>
  </si>
  <si>
    <t>Ernawati</t>
  </si>
  <si>
    <t>Evi Oktaviani</t>
  </si>
  <si>
    <t>Fitra Amalia</t>
  </si>
  <si>
    <t>Hashifah</t>
  </si>
  <si>
    <t>Ida  Khaerunisa M</t>
  </si>
  <si>
    <t>Indah Fahrisky Arunigani</t>
  </si>
  <si>
    <t>Inka Octaviani</t>
  </si>
  <si>
    <t>Lulu Khoerul Mala</t>
  </si>
  <si>
    <t>Lulu Margaretha</t>
  </si>
  <si>
    <t>Maria Paras Wathy Esa</t>
  </si>
  <si>
    <t>Nabilla Huda</t>
  </si>
  <si>
    <t>Neng Yana Rosiana</t>
  </si>
  <si>
    <t>Puput Wulansari</t>
  </si>
  <si>
    <t>Putri Arahman</t>
  </si>
  <si>
    <t>Putri Ayu Septiani</t>
  </si>
  <si>
    <t>Rafidah  Rahmah Nursalima</t>
  </si>
  <si>
    <t>Riska</t>
  </si>
  <si>
    <t>Risma Sulistia</t>
  </si>
  <si>
    <t>Santi Nur Hajidzah</t>
  </si>
  <si>
    <t>Siti Indriyani</t>
  </si>
  <si>
    <t>Syifa Fauzia Zurahra</t>
  </si>
  <si>
    <t>Tara Amelia Fajahra</t>
  </si>
  <si>
    <t>Yuri Zuliani</t>
  </si>
  <si>
    <t>Zahra Firly Salsabyla</t>
  </si>
  <si>
    <t>Asmarany Fauzan Achmadi</t>
  </si>
  <si>
    <t xml:space="preserve">Mengetahui </t>
  </si>
  <si>
    <t>Ka.Program studi Kebidanan (S1)</t>
  </si>
  <si>
    <t>Koordinator Mata Kuliah</t>
  </si>
  <si>
    <t>Renince. S, SST,  M.Keb</t>
  </si>
  <si>
    <t>Novia Mubarokah</t>
  </si>
  <si>
    <t>Nilai</t>
  </si>
  <si>
    <t>Novi Mubarokah</t>
  </si>
  <si>
    <t>Sintiya Amilia Lorensyah</t>
  </si>
  <si>
    <t>Bekasi,  04 Februari 2022</t>
  </si>
  <si>
    <t>25%%</t>
  </si>
  <si>
    <t>Her</t>
  </si>
  <si>
    <t>Puri Kresna Wati, SST., M.KM</t>
  </si>
  <si>
    <t>Rekapitulasi Nilai MK Pemeriksaan Fisik Ibu dan Bayi Semester Ganjil T.A 2021/2022</t>
  </si>
  <si>
    <t xml:space="preserve">REKAPITULASI NILAI PRAKTEK KELAS REGULER </t>
  </si>
  <si>
    <t xml:space="preserve">PRODI KEBIDANAN S1 </t>
  </si>
  <si>
    <t>Keterampilan Dasar Dalam Praktik Kebidanan</t>
  </si>
  <si>
    <t>Pemeriksaan Fisik Ibu dan Bayi</t>
  </si>
  <si>
    <t>Pre Test</t>
  </si>
  <si>
    <t>Ujian Utama Perawatan Luka</t>
  </si>
  <si>
    <t>Post Test</t>
  </si>
  <si>
    <t>Ujian Utama Injeksi (IV, IM, SC, IC)</t>
  </si>
  <si>
    <t xml:space="preserve">Pre Test </t>
  </si>
  <si>
    <t xml:space="preserve">Ujian Utama Infus </t>
  </si>
  <si>
    <t>Pos Test</t>
  </si>
  <si>
    <t xml:space="preserve">Total </t>
  </si>
  <si>
    <t xml:space="preserve">Pre Test  </t>
  </si>
  <si>
    <t xml:space="preserve">Ujian Utama Oksigen </t>
  </si>
  <si>
    <t xml:space="preserve">Poste Test </t>
  </si>
  <si>
    <t xml:space="preserve">Total  </t>
  </si>
  <si>
    <t xml:space="preserve">Pre test </t>
  </si>
  <si>
    <t>Ujian Utama TTV</t>
  </si>
  <si>
    <t xml:space="preserve">Ujian Utama Abdomen </t>
  </si>
  <si>
    <t xml:space="preserve">Ujian Utama Pemeriksaan Dalam </t>
  </si>
  <si>
    <t>Ujian Utama Pemfis dan  Antropometri Bayi</t>
  </si>
  <si>
    <t>Nilai Akhir</t>
  </si>
  <si>
    <t>JUMALAH TOTAL KESELURUHAN</t>
  </si>
  <si>
    <t>Bekasi, 27 November 2021</t>
  </si>
  <si>
    <t>Mengetahui,</t>
  </si>
  <si>
    <t xml:space="preserve">Kepala Program Studi Kebidanan S1 </t>
  </si>
  <si>
    <t>Panitia Ujian  Lab</t>
  </si>
  <si>
    <t>Lindah Rahayu, A.Md. Keb</t>
  </si>
  <si>
    <t>Annisa Triani</t>
  </si>
  <si>
    <t>Apriliani</t>
  </si>
  <si>
    <t>Aros Rostiana</t>
  </si>
  <si>
    <t>Ayuning Dyah Mega Kartika</t>
  </si>
  <si>
    <t>Bening Cahya Ayuning Tias</t>
  </si>
  <si>
    <t xml:space="preserve">Dea Amanda </t>
  </si>
  <si>
    <t>Dhea Amalia</t>
  </si>
  <si>
    <t>Fatmawati Matcik</t>
  </si>
  <si>
    <t>Feby Darisa</t>
  </si>
  <si>
    <t>Finna Yulianah</t>
  </si>
  <si>
    <t>Gabriela Solafide Panjaitan</t>
  </si>
  <si>
    <t>Gita Febriyanti</t>
  </si>
  <si>
    <t>Gita Fricilya Dharmawan</t>
  </si>
  <si>
    <t>Ida Parida</t>
  </si>
  <si>
    <t>Imelda</t>
  </si>
  <si>
    <t>Nita Nurcahya Kardini</t>
  </si>
  <si>
    <t>Nopi Yulyanti</t>
  </si>
  <si>
    <t>Putri Aprillia</t>
  </si>
  <si>
    <t>Ratu Bunga</t>
  </si>
  <si>
    <t>Regita Damayanti</t>
  </si>
  <si>
    <t>Ririn Khoerunnisa</t>
  </si>
  <si>
    <t>Rista Melasari</t>
  </si>
  <si>
    <t>Riska Nurpadilah</t>
  </si>
  <si>
    <t>Sindi</t>
  </si>
  <si>
    <t>Syalma S. Triyana Putri</t>
  </si>
  <si>
    <t>Siti Anwariyah</t>
  </si>
  <si>
    <t>Tiara Wuri Handayani</t>
  </si>
  <si>
    <t>Tyara Ismiati</t>
  </si>
  <si>
    <t>Yunia Vina Pitaloka</t>
  </si>
  <si>
    <t>Asuhan Kebidanan Ibu Nifas</t>
  </si>
  <si>
    <t>Asuhan Kebidanan Ibu Hamil</t>
  </si>
  <si>
    <t>Asuhan Kebidanan Ibu Bersalin dan BBL</t>
  </si>
  <si>
    <t xml:space="preserve">Ujian Utama Pemfis Ibu Hamil </t>
  </si>
  <si>
    <t xml:space="preserve">Ujian Utama Pemfis Ibu Nifas </t>
  </si>
  <si>
    <t xml:space="preserve">Ujian Utama Patograf </t>
  </si>
  <si>
    <t xml:space="preserve">Ujian Utama APN + IMD + Vit K + Hep B </t>
  </si>
  <si>
    <t>Ujian Utama Amniotomi/Episotomi</t>
  </si>
  <si>
    <t xml:space="preserve">Ujian Utama Penjahitan Luka Laserasi </t>
  </si>
  <si>
    <t>B</t>
  </si>
  <si>
    <t>E</t>
  </si>
  <si>
    <t>L</t>
  </si>
  <si>
    <t>U</t>
  </si>
  <si>
    <t>M</t>
  </si>
  <si>
    <t>A</t>
  </si>
  <si>
    <t>K</t>
  </si>
  <si>
    <t>S</t>
  </si>
  <si>
    <t>N</t>
  </si>
  <si>
    <t>J</t>
  </si>
  <si>
    <t>I</t>
  </si>
  <si>
    <t>Bekasi, 21 Februari 2022</t>
  </si>
  <si>
    <t>35%%</t>
  </si>
  <si>
    <t>UAS 40%</t>
  </si>
  <si>
    <t>Pengetahuan 40%</t>
  </si>
  <si>
    <t>Keterampilan/ Praktik 50%</t>
  </si>
  <si>
    <t>Laporan</t>
  </si>
  <si>
    <t>40%%</t>
  </si>
  <si>
    <t xml:space="preserve">Praktik </t>
  </si>
  <si>
    <t>60%%</t>
  </si>
  <si>
    <t>Sikap 10%</t>
  </si>
  <si>
    <t>Utama</t>
  </si>
  <si>
    <t>ToTal P</t>
  </si>
  <si>
    <t>Total K</t>
  </si>
  <si>
    <t>Program Studi S 1 Kebidanan - STIKes Medistra Indonesia</t>
  </si>
  <si>
    <t>Pengetahuan 90%</t>
  </si>
  <si>
    <t>211560412001</t>
  </si>
  <si>
    <t xml:space="preserve">Acih </t>
  </si>
  <si>
    <t>211560412002</t>
  </si>
  <si>
    <t>Ambar susilowati</t>
  </si>
  <si>
    <t>211560412082</t>
  </si>
  <si>
    <t>Anandita sugianto</t>
  </si>
  <si>
    <t>211560412003</t>
  </si>
  <si>
    <t>Annisa Maulida Muryadih</t>
  </si>
  <si>
    <t>211560412004</t>
  </si>
  <si>
    <t>Citra Nurani</t>
  </si>
  <si>
    <t>211560412005</t>
  </si>
  <si>
    <t>Dedeh Kurniawati</t>
  </si>
  <si>
    <t>211560412006</t>
  </si>
  <si>
    <t>Dian nofitasari priyasih</t>
  </si>
  <si>
    <t>211560412007</t>
  </si>
  <si>
    <t>Dian puspitasari</t>
  </si>
  <si>
    <t>211560412008</t>
  </si>
  <si>
    <t>Efi purwaningtyas</t>
  </si>
  <si>
    <t>211560412009</t>
  </si>
  <si>
    <t>Endah Sari Winarsih</t>
  </si>
  <si>
    <t>211560412010</t>
  </si>
  <si>
    <t>Erlita Br karo</t>
  </si>
  <si>
    <t>211560412011</t>
  </si>
  <si>
    <t>Euis Yulianingsih</t>
  </si>
  <si>
    <t>211560412013</t>
  </si>
  <si>
    <t>Fitria kusila</t>
  </si>
  <si>
    <t>211560412014</t>
  </si>
  <si>
    <t>Gita farera</t>
  </si>
  <si>
    <t>211560412015</t>
  </si>
  <si>
    <t>Ita Munita</t>
  </si>
  <si>
    <t>211560412016</t>
  </si>
  <si>
    <t>Juliantih</t>
  </si>
  <si>
    <t>211560412017</t>
  </si>
  <si>
    <t>Kartini</t>
  </si>
  <si>
    <t>211560412018</t>
  </si>
  <si>
    <t xml:space="preserve">Kokom Komariah </t>
  </si>
  <si>
    <t>211560412019</t>
  </si>
  <si>
    <t>Mimin Mintarsih</t>
  </si>
  <si>
    <t>211560412020</t>
  </si>
  <si>
    <t>Neng Dewi Nurina</t>
  </si>
  <si>
    <t>211560412021</t>
  </si>
  <si>
    <t>Nuraesih</t>
  </si>
  <si>
    <t>211560412022</t>
  </si>
  <si>
    <t>Nurillahi alpi yanah</t>
  </si>
  <si>
    <t>211560412023</t>
  </si>
  <si>
    <t>Nurlaela</t>
  </si>
  <si>
    <t>211560412024</t>
  </si>
  <si>
    <t xml:space="preserve">Rikanah </t>
  </si>
  <si>
    <t>211560412025</t>
  </si>
  <si>
    <t>Romlah</t>
  </si>
  <si>
    <t>211560412027</t>
  </si>
  <si>
    <t>Rosini Jahahiriyah</t>
  </si>
  <si>
    <t>211560412026</t>
  </si>
  <si>
    <t>Rosliana</t>
  </si>
  <si>
    <t>211560412070</t>
  </si>
  <si>
    <t xml:space="preserve">Santi </t>
  </si>
  <si>
    <t>211560412028</t>
  </si>
  <si>
    <t>Siti Ropiah</t>
  </si>
  <si>
    <t>211560412029</t>
  </si>
  <si>
    <t>Sri purwati</t>
  </si>
  <si>
    <t>211560412030</t>
  </si>
  <si>
    <t>Suryani alia</t>
  </si>
  <si>
    <t>211560412031</t>
  </si>
  <si>
    <t>Suryawati</t>
  </si>
  <si>
    <t>211560412032</t>
  </si>
  <si>
    <t>Susti Eni</t>
  </si>
  <si>
    <t>211560412033</t>
  </si>
  <si>
    <t>Tanty Eka Anggesti K</t>
  </si>
  <si>
    <t>211560412034</t>
  </si>
  <si>
    <t>Tarmuni</t>
  </si>
  <si>
    <t>211560412035</t>
  </si>
  <si>
    <t>Wardah</t>
  </si>
  <si>
    <t>211560412037</t>
  </si>
  <si>
    <t>Widianingsih</t>
  </si>
  <si>
    <t>211560412036</t>
  </si>
  <si>
    <t>Widya Asriani</t>
  </si>
  <si>
    <t>211560412038</t>
  </si>
  <si>
    <t>Yanti Aryanti</t>
  </si>
  <si>
    <t>211560412039</t>
  </si>
  <si>
    <t>Yohana</t>
  </si>
  <si>
    <t>211560412040</t>
  </si>
  <si>
    <t>yusi linda herawati</t>
  </si>
  <si>
    <t>211560412041</t>
  </si>
  <si>
    <t>Afifah Aulia</t>
  </si>
  <si>
    <t>211560412042</t>
  </si>
  <si>
    <t>Aini Rogayah</t>
  </si>
  <si>
    <t>211560412043</t>
  </si>
  <si>
    <t>Aini Yanwar Fadlia</t>
  </si>
  <si>
    <t>211560412044</t>
  </si>
  <si>
    <t xml:space="preserve">Anggieta Febriana </t>
  </si>
  <si>
    <t>211560412045</t>
  </si>
  <si>
    <t>Army Siswanti</t>
  </si>
  <si>
    <t>211560412046</t>
  </si>
  <si>
    <t>Christine rindiana</t>
  </si>
  <si>
    <t>211560412047</t>
  </si>
  <si>
    <t>Dara ayu zamita</t>
  </si>
  <si>
    <t>211560412048</t>
  </si>
  <si>
    <t>Dhea Amelia Ade Putri</t>
  </si>
  <si>
    <t>211560412049</t>
  </si>
  <si>
    <t>Dinda Maudi Yahudin</t>
  </si>
  <si>
    <t>211560412050</t>
  </si>
  <si>
    <t>Dwi Kresnaningsih</t>
  </si>
  <si>
    <t>211560412051</t>
  </si>
  <si>
    <t>Eka friani</t>
  </si>
  <si>
    <t>211560412052</t>
  </si>
  <si>
    <t>Endah Muki Sesanti</t>
  </si>
  <si>
    <t>211560412053</t>
  </si>
  <si>
    <t>Eneng nurlaelah</t>
  </si>
  <si>
    <t>211560412054</t>
  </si>
  <si>
    <t xml:space="preserve">Euis Kusmiati </t>
  </si>
  <si>
    <t>211560412055</t>
  </si>
  <si>
    <t xml:space="preserve">Fadilatul Musyarofah </t>
  </si>
  <si>
    <t>211560412056</t>
  </si>
  <si>
    <t>Fetty Indah Sari</t>
  </si>
  <si>
    <t>211560412057</t>
  </si>
  <si>
    <t>Heni nurhayati</t>
  </si>
  <si>
    <t>211560412058</t>
  </si>
  <si>
    <t xml:space="preserve">Hera Diantina </t>
  </si>
  <si>
    <t>211560412059</t>
  </si>
  <si>
    <t>Indah Mustika Sari</t>
  </si>
  <si>
    <t>211560412060</t>
  </si>
  <si>
    <t>Indah Marlina sari</t>
  </si>
  <si>
    <t>211560412061</t>
  </si>
  <si>
    <t xml:space="preserve">Mamah Suhaeriah </t>
  </si>
  <si>
    <t>211560412062</t>
  </si>
  <si>
    <t>Nacah Nurcahyati</t>
  </si>
  <si>
    <t>211560412063</t>
  </si>
  <si>
    <t>Neneng sahati</t>
  </si>
  <si>
    <t>211560412064</t>
  </si>
  <si>
    <t>Nurhayati</t>
  </si>
  <si>
    <t>211560412066</t>
  </si>
  <si>
    <t>Nuraini Aryani</t>
  </si>
  <si>
    <t>211560412067</t>
  </si>
  <si>
    <t>Putri Ana Mulyanti</t>
  </si>
  <si>
    <t>211560412068</t>
  </si>
  <si>
    <t>Romsah</t>
  </si>
  <si>
    <t>211560412069</t>
  </si>
  <si>
    <t xml:space="preserve">Rona Ulfah </t>
  </si>
  <si>
    <t>211560412071</t>
  </si>
  <si>
    <t>satmah yuningsih</t>
  </si>
  <si>
    <t>211560412072</t>
  </si>
  <si>
    <t>Seli</t>
  </si>
  <si>
    <t>211560412073</t>
  </si>
  <si>
    <t xml:space="preserve">Siti Nuraeni </t>
  </si>
  <si>
    <t>211560412074</t>
  </si>
  <si>
    <t>Siti Patimah</t>
  </si>
  <si>
    <t>211560412075</t>
  </si>
  <si>
    <t>susanti gusnia</t>
  </si>
  <si>
    <t>211560412076</t>
  </si>
  <si>
    <t>Susilawati</t>
  </si>
  <si>
    <t>211560412078</t>
  </si>
  <si>
    <t>Tri Agustina</t>
  </si>
  <si>
    <t>211560412079</t>
  </si>
  <si>
    <t>Vita Purwati</t>
  </si>
  <si>
    <t>211560412080</t>
  </si>
  <si>
    <t>Yusrina Fauzziyyah</t>
  </si>
  <si>
    <t>211560412086</t>
  </si>
  <si>
    <t xml:space="preserve">Diana Meidiyani </t>
  </si>
  <si>
    <t>211560412092</t>
  </si>
  <si>
    <t xml:space="preserve">Komariah </t>
  </si>
  <si>
    <t>211560412118</t>
  </si>
  <si>
    <t>sri wulandari</t>
  </si>
  <si>
    <t>211560412081</t>
  </si>
  <si>
    <t>Ajeng Sekar Ayu</t>
  </si>
  <si>
    <t>211560412083</t>
  </si>
  <si>
    <t>Asmawati</t>
  </si>
  <si>
    <t>211560412084</t>
  </si>
  <si>
    <t>Deviana</t>
  </si>
  <si>
    <t>211560412085</t>
  </si>
  <si>
    <t>Dewi Dedeh Rahayu</t>
  </si>
  <si>
    <t>211560412087</t>
  </si>
  <si>
    <t>Endah Sholistiawati</t>
  </si>
  <si>
    <t>211560412012</t>
  </si>
  <si>
    <t xml:space="preserve">Evita Restiana </t>
  </si>
  <si>
    <t>211560412089</t>
  </si>
  <si>
    <t>Farhatuzzahra</t>
  </si>
  <si>
    <t>211560412088</t>
  </si>
  <si>
    <t>Fitri Wahyuni</t>
  </si>
  <si>
    <t>211560412090</t>
  </si>
  <si>
    <t>Iif Toifah</t>
  </si>
  <si>
    <t>211560412091</t>
  </si>
  <si>
    <t>Inneke puspita dewi</t>
  </si>
  <si>
    <t>Lala Nurmala</t>
  </si>
  <si>
    <t>211560412094</t>
  </si>
  <si>
    <t xml:space="preserve">Lisna Liani </t>
  </si>
  <si>
    <t>211560412095</t>
  </si>
  <si>
    <t>Lisye Hartanti</t>
  </si>
  <si>
    <t>211560412096</t>
  </si>
  <si>
    <t>Lusi Hidayati</t>
  </si>
  <si>
    <t>211560412097</t>
  </si>
  <si>
    <t>Luthviana Oktora Ambarsari</t>
  </si>
  <si>
    <t>211560412098</t>
  </si>
  <si>
    <t>Mamay Mar'atusshalihah</t>
  </si>
  <si>
    <t>211560412099</t>
  </si>
  <si>
    <t>Marlina</t>
  </si>
  <si>
    <t>211560412100</t>
  </si>
  <si>
    <t>Mashodah</t>
  </si>
  <si>
    <t>211560412101</t>
  </si>
  <si>
    <t>Miftah Shifa Unnurul</t>
  </si>
  <si>
    <t>211560412102</t>
  </si>
  <si>
    <t>Mimi suhaemi</t>
  </si>
  <si>
    <t>211560412104</t>
  </si>
  <si>
    <t>Munda Bay NurHidayah</t>
  </si>
  <si>
    <t>211560412103</t>
  </si>
  <si>
    <t>Musyarofah</t>
  </si>
  <si>
    <t>211560412105</t>
  </si>
  <si>
    <t>Nanik Hadiyati</t>
  </si>
  <si>
    <t>211560412106</t>
  </si>
  <si>
    <t>Neneng Siti Fatimah</t>
  </si>
  <si>
    <t>211560412065</t>
  </si>
  <si>
    <t xml:space="preserve">nurajijah </t>
  </si>
  <si>
    <t>211560412107</t>
  </si>
  <si>
    <t>Nurmetallya Lumban Gaol</t>
  </si>
  <si>
    <t>211560412108</t>
  </si>
  <si>
    <t>Pratami Rosalia</t>
  </si>
  <si>
    <t>211560412110</t>
  </si>
  <si>
    <t xml:space="preserve">Safna Nurbanatul Haifa </t>
  </si>
  <si>
    <t>211560412111</t>
  </si>
  <si>
    <t>Safriah Nur Amalla</t>
  </si>
  <si>
    <t>211560412112</t>
  </si>
  <si>
    <t>Santi</t>
  </si>
  <si>
    <t>211560412113</t>
  </si>
  <si>
    <t>Sarah Sri Mulyani</t>
  </si>
  <si>
    <t>211560412114</t>
  </si>
  <si>
    <t>Shuffah Gina Alfia</t>
  </si>
  <si>
    <t>211560412115</t>
  </si>
  <si>
    <t>Siti Al Munawaroh</t>
  </si>
  <si>
    <t>211560412116</t>
  </si>
  <si>
    <t>Sri Komala Dewi</t>
  </si>
  <si>
    <t>211560412117</t>
  </si>
  <si>
    <t xml:space="preserve">Sri Wachyuni </t>
  </si>
  <si>
    <t>211560412119</t>
  </si>
  <si>
    <t xml:space="preserve">Suryanah </t>
  </si>
  <si>
    <t>211560412077</t>
  </si>
  <si>
    <t xml:space="preserve">Titin </t>
  </si>
  <si>
    <t>211560412120</t>
  </si>
  <si>
    <t xml:space="preserve">Winda Ayu Juwita Karni </t>
  </si>
  <si>
    <t>211560412121</t>
  </si>
  <si>
    <t xml:space="preserve">Yati Rohayati </t>
  </si>
  <si>
    <t>A004_018_FM_UPM 2021</t>
  </si>
  <si>
    <t xml:space="preserve">                YAYASAN MEDISTRA INDONESIA                                           </t>
  </si>
  <si>
    <t xml:space="preserve">SEKOLAH TINGGI  ILMU KESEHATAN (STIKes) MEDISTRA INDONESIA </t>
  </si>
  <si>
    <t>PROGRAM STUDI  PROFES NERS-PROGRAM STUDI ILMU KEPERAWATAN (S1)</t>
  </si>
  <si>
    <t>PROGRAM STUDI PROFESI BIDAN – PROGRAM STUDI KEBIDANAN (S1)</t>
  </si>
  <si>
    <t>PROGRAM STUDI FARMASI (S1)-PROGRAM STUDI KEBIDANAN (D3)</t>
  </si>
  <si>
    <t>Jl.Cut Mutia Raya No. 88A-Kel.Sepanjang Jaya – Bekasi Telp.(021) 82431375-77 Fax (021) 82431374</t>
  </si>
  <si>
    <r>
      <t xml:space="preserve">Web. </t>
    </r>
    <r>
      <rPr>
        <sz val="9"/>
        <color rgb="FF000000"/>
        <rFont val="Cambria"/>
        <family val="1"/>
      </rPr>
      <t>http://stikesmedistra-indonesia.ac.id</t>
    </r>
    <r>
      <rPr>
        <sz val="9"/>
        <color rgb="FF000000"/>
        <rFont val="Arial Narrow"/>
        <family val="2"/>
      </rPr>
      <t xml:space="preserve"> </t>
    </r>
    <r>
      <rPr>
        <b/>
        <sz val="9"/>
        <color theme="1"/>
        <rFont val="Cambria"/>
        <family val="1"/>
      </rPr>
      <t xml:space="preserve"> Email: </t>
    </r>
    <r>
      <rPr>
        <sz val="9"/>
        <color theme="1"/>
        <rFont val="Cambria"/>
        <family val="1"/>
      </rPr>
      <t xml:space="preserve">stikes_mi@stikesmedistra-indonesia.ac.id </t>
    </r>
  </si>
  <si>
    <t>FORMULIR REKAPITULASI NILAI SATU MATA KULIAH TANPA PRATIKUM</t>
  </si>
  <si>
    <t xml:space="preserve">PRODI </t>
  </si>
  <si>
    <t xml:space="preserve">: PRODI S1 KEBIDANAN DAN PROFESI </t>
  </si>
  <si>
    <t xml:space="preserve">TAHUN AJARAN </t>
  </si>
  <si>
    <t>: GANJIL 2021-2022</t>
  </si>
  <si>
    <t xml:space="preserve">SEMESTER </t>
  </si>
  <si>
    <t>: I</t>
  </si>
  <si>
    <t>KELAS</t>
  </si>
  <si>
    <t>: C (AJ)</t>
  </si>
  <si>
    <t>MATA KULIAH</t>
  </si>
  <si>
    <t xml:space="preserve">:Humaniora </t>
  </si>
  <si>
    <t>: A (AJ)</t>
  </si>
  <si>
    <t>: B (AJ)</t>
  </si>
  <si>
    <t>: 5</t>
  </si>
  <si>
    <t>: A</t>
  </si>
  <si>
    <t>: Kebidanan S1</t>
  </si>
  <si>
    <t>: MgANJIL 2021-2022</t>
  </si>
  <si>
    <t xml:space="preserve">: Asuhan Kebidanan Pada Kehamilan </t>
  </si>
  <si>
    <t>: Pemeriksaan Fisik Ibu dan Bayi</t>
  </si>
  <si>
    <t>: 3</t>
  </si>
  <si>
    <t>: ganjil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</si>
</sst>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charset val="1"/>
      <scheme val="minor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Arial Narrow"/>
      <family val="2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rgb="FF000000"/>
      <name val="Cambria"/>
      <family val="1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/>
    <xf numFmtId="0" fontId="4" fillId="0" borderId="0" xfId="1" applyFont="1"/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top"/>
    </xf>
    <xf numFmtId="1" fontId="0" fillId="4" borderId="1" xfId="0" applyNumberForma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1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top"/>
    </xf>
    <xf numFmtId="0" fontId="0" fillId="0" borderId="0" xfId="0" applyFill="1"/>
    <xf numFmtId="0" fontId="9" fillId="0" borderId="1" xfId="0" applyFont="1" applyFill="1" applyBorder="1" applyAlignment="1">
      <alignment horizontal="left" vertical="center"/>
    </xf>
    <xf numFmtId="1" fontId="0" fillId="0" borderId="0" xfId="0" applyNumberFormat="1" applyFill="1"/>
    <xf numFmtId="0" fontId="9" fillId="0" borderId="1" xfId="0" applyFont="1" applyFill="1" applyBorder="1" applyAlignment="1">
      <alignment vertical="center"/>
    </xf>
    <xf numFmtId="9" fontId="2" fillId="3" borderId="4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/>
    <xf numFmtId="0" fontId="12" fillId="0" borderId="0" xfId="0" applyFont="1" applyAlignment="1">
      <alignment wrapText="1"/>
    </xf>
    <xf numFmtId="0" fontId="14" fillId="0" borderId="1" xfId="0" applyFont="1" applyBorder="1"/>
    <xf numFmtId="0" fontId="9" fillId="0" borderId="1" xfId="0" applyFont="1" applyBorder="1"/>
    <xf numFmtId="0" fontId="9" fillId="0" borderId="4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2" fillId="2" borderId="0" xfId="0" applyFont="1" applyFill="1"/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2" fillId="4" borderId="0" xfId="0" applyFont="1" applyFill="1"/>
    <xf numFmtId="1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1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" fontId="9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 vertical="center"/>
    </xf>
    <xf numFmtId="1" fontId="9" fillId="8" borderId="1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14" fillId="0" borderId="7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1" fontId="14" fillId="7" borderId="13" xfId="0" applyNumberFormat="1" applyFont="1" applyFill="1" applyBorder="1" applyAlignment="1">
      <alignment horizontal="center" vertical="center"/>
    </xf>
    <xf numFmtId="1" fontId="14" fillId="7" borderId="8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1" fontId="14" fillId="7" borderId="1" xfId="0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vertical="center"/>
    </xf>
    <xf numFmtId="0" fontId="12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" fontId="14" fillId="8" borderId="4" xfId="0" applyNumberFormat="1" applyFont="1" applyFill="1" applyBorder="1" applyAlignment="1">
      <alignment horizontal="center" vertical="center"/>
    </xf>
    <xf numFmtId="1" fontId="14" fillId="8" borderId="13" xfId="0" applyNumberFormat="1" applyFont="1" applyFill="1" applyBorder="1" applyAlignment="1">
      <alignment horizontal="center" vertical="center"/>
    </xf>
    <xf numFmtId="1" fontId="14" fillId="8" borderId="8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0" fontId="14" fillId="8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7" borderId="0" xfId="0" applyFont="1" applyFill="1"/>
    <xf numFmtId="0" fontId="12" fillId="8" borderId="0" xfId="0" applyFont="1" applyFill="1"/>
    <xf numFmtId="0" fontId="0" fillId="8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3" fillId="10" borderId="2" xfId="1" applyFont="1" applyFill="1" applyBorder="1" applyAlignment="1">
      <alignment horizontal="center" vertical="center"/>
    </xf>
    <xf numFmtId="9" fontId="3" fillId="10" borderId="2" xfId="1" applyNumberFormat="1" applyFont="1" applyFill="1" applyBorder="1" applyAlignment="1">
      <alignment horizontal="center" vertical="center"/>
    </xf>
    <xf numFmtId="9" fontId="3" fillId="10" borderId="4" xfId="1" applyNumberFormat="1" applyFont="1" applyFill="1" applyBorder="1" applyAlignment="1">
      <alignment horizontal="center" vertical="center"/>
    </xf>
    <xf numFmtId="9" fontId="3" fillId="10" borderId="2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top"/>
    </xf>
    <xf numFmtId="2" fontId="0" fillId="4" borderId="1" xfId="0" applyNumberForma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/>
    <xf numFmtId="0" fontId="1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top"/>
    </xf>
    <xf numFmtId="9" fontId="3" fillId="10" borderId="3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9" fontId="3" fillId="10" borderId="5" xfId="1" applyNumberFormat="1" applyFont="1" applyFill="1" applyBorder="1" applyAlignment="1">
      <alignment horizontal="center" vertical="center"/>
    </xf>
    <xf numFmtId="9" fontId="3" fillId="10" borderId="8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9" fontId="3" fillId="9" borderId="10" xfId="1" applyNumberFormat="1" applyFont="1" applyFill="1" applyBorder="1" applyAlignment="1">
      <alignment horizontal="center" vertical="center"/>
    </xf>
    <xf numFmtId="9" fontId="3" fillId="9" borderId="0" xfId="1" applyNumberFormat="1" applyFont="1" applyFill="1" applyBorder="1" applyAlignment="1">
      <alignment horizontal="center" vertical="center"/>
    </xf>
    <xf numFmtId="9" fontId="3" fillId="9" borderId="12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9" fontId="3" fillId="9" borderId="2" xfId="1" applyNumberFormat="1" applyFont="1" applyFill="1" applyBorder="1" applyAlignment="1">
      <alignment horizontal="center" vertical="center"/>
    </xf>
    <xf numFmtId="9" fontId="3" fillId="9" borderId="3" xfId="1" applyNumberFormat="1" applyFont="1" applyFill="1" applyBorder="1" applyAlignment="1">
      <alignment horizontal="center" vertical="center"/>
    </xf>
    <xf numFmtId="9" fontId="3" fillId="9" borderId="4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333375</xdr:colOff>
      <xdr:row>58</xdr:row>
      <xdr:rowOff>15875</xdr:rowOff>
    </xdr:from>
    <xdr:ext cx="1344084" cy="666750"/>
    <xdr:pic>
      <xdr:nvPicPr>
        <xdr:cNvPr id="6" name="Picture 5">
          <a:extLst>
            <a:ext uri="{FF2B5EF4-FFF2-40B4-BE49-F238E27FC236}">
              <a16:creationId xmlns="" xmlns:a16="http://schemas.microsoft.com/office/drawing/2014/main" id="{A702E650-EA6A-7446-964E-128CFD453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6750" y="8334375"/>
          <a:ext cx="1344084" cy="666750"/>
        </a:xfrm>
        <a:prstGeom prst="rect">
          <a:avLst/>
        </a:prstGeom>
      </xdr:spPr>
    </xdr:pic>
    <xdr:clientData/>
  </xdr:oneCellAnchor>
  <xdr:twoCellAnchor>
    <xdr:from>
      <xdr:col>0</xdr:col>
      <xdr:colOff>342900</xdr:colOff>
      <xdr:row>7</xdr:row>
      <xdr:rowOff>190500</xdr:rowOff>
    </xdr:from>
    <xdr:to>
      <xdr:col>9</xdr:col>
      <xdr:colOff>342900</xdr:colOff>
      <xdr:row>7</xdr:row>
      <xdr:rowOff>190500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FC673705-0381-45CC-A4EA-D3C2ACAEDF76}"/>
            </a:ext>
          </a:extLst>
        </xdr:cNvPr>
        <xdr:cNvCxnSpPr>
          <a:cxnSpLocks noChangeAspect="1" noEditPoints="1" noChangeArrowheads="1" noChangeShapeType="1"/>
        </xdr:cNvCxnSpPr>
      </xdr:nvCxnSpPr>
      <xdr:spPr bwMode="auto">
        <a:xfrm>
          <a:off x="342900" y="1600200"/>
          <a:ext cx="8124825" cy="0"/>
        </a:xfrm>
        <a:prstGeom prst="straightConnector1">
          <a:avLst/>
        </a:prstGeom>
        <a:noFill/>
        <a:ln w="31750">
          <a:solidFill>
            <a:sysClr val="windowText" lastClr="000000">
              <a:lumMod val="100000"/>
              <a:lumOff val="0"/>
            </a:sysClr>
          </a:solidFill>
          <a:round/>
          <a:headEnd/>
          <a:tailEnd/>
        </a:ln>
        <a:effectLst/>
      </xdr:spPr>
    </xdr:cxnSp>
    <xdr:clientData/>
  </xdr:twoCellAnchor>
  <xdr:twoCellAnchor editAs="oneCell">
    <xdr:from>
      <xdr:col>0</xdr:col>
      <xdr:colOff>333376</xdr:colOff>
      <xdr:row>1</xdr:row>
      <xdr:rowOff>82155</xdr:rowOff>
    </xdr:from>
    <xdr:to>
      <xdr:col>1</xdr:col>
      <xdr:colOff>783004</xdr:colOff>
      <xdr:row>7</xdr:row>
      <xdr:rowOff>133350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D870DAD2-B542-4329-AD77-A47F81EE4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291705"/>
          <a:ext cx="1040178" cy="1194195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59</xdr:row>
      <xdr:rowOff>123825</xdr:rowOff>
    </xdr:from>
    <xdr:to>
      <xdr:col>1</xdr:col>
      <xdr:colOff>1123950</xdr:colOff>
      <xdr:row>61</xdr:row>
      <xdr:rowOff>91276</xdr:rowOff>
    </xdr:to>
    <xdr:pic>
      <xdr:nvPicPr>
        <xdr:cNvPr id="8" name="Picture 7" descr="4">
          <a:extLst>
            <a:ext uri="{FF2B5EF4-FFF2-40B4-BE49-F238E27FC236}">
              <a16:creationId xmlns="" xmlns:a16="http://schemas.microsoft.com/office/drawing/2014/main" id="{811A1EF2-978B-4EA2-B509-D0B240D3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096625"/>
          <a:ext cx="1076325" cy="348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58</xdr:row>
      <xdr:rowOff>47625</xdr:rowOff>
    </xdr:from>
    <xdr:to>
      <xdr:col>1</xdr:col>
      <xdr:colOff>409575</xdr:colOff>
      <xdr:row>61</xdr:row>
      <xdr:rowOff>114299</xdr:rowOff>
    </xdr:to>
    <xdr:pic>
      <xdr:nvPicPr>
        <xdr:cNvPr id="9" name="Picture 8" descr="1">
          <a:extLst>
            <a:ext uri="{FF2B5EF4-FFF2-40B4-BE49-F238E27FC236}">
              <a16:creationId xmlns="" xmlns:a16="http://schemas.microsoft.com/office/drawing/2014/main" id="{C72970D6-3832-4F18-A3A4-EBC30EAD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829925"/>
          <a:ext cx="733425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333375</xdr:colOff>
      <xdr:row>54</xdr:row>
      <xdr:rowOff>15875</xdr:rowOff>
    </xdr:from>
    <xdr:ext cx="1344084" cy="666750"/>
    <xdr:pic>
      <xdr:nvPicPr>
        <xdr:cNvPr id="4" name="Picture 3">
          <a:extLst>
            <a:ext uri="{FF2B5EF4-FFF2-40B4-BE49-F238E27FC236}">
              <a16:creationId xmlns="" xmlns:a16="http://schemas.microsoft.com/office/drawing/2014/main" id="{8F742EBF-CEE2-AA4B-988D-C47E8FCAA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0775" y="8232775"/>
          <a:ext cx="1344084" cy="666750"/>
        </a:xfrm>
        <a:prstGeom prst="rect">
          <a:avLst/>
        </a:prstGeom>
      </xdr:spPr>
    </xdr:pic>
    <xdr:clientData/>
  </xdr:oneCellAnchor>
  <xdr:twoCellAnchor>
    <xdr:from>
      <xdr:col>0</xdr:col>
      <xdr:colOff>342900</xdr:colOff>
      <xdr:row>7</xdr:row>
      <xdr:rowOff>190500</xdr:rowOff>
    </xdr:from>
    <xdr:to>
      <xdr:col>9</xdr:col>
      <xdr:colOff>342900</xdr:colOff>
      <xdr:row>7</xdr:row>
      <xdr:rowOff>190500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BF8CCFD9-C7A5-4D7C-90F3-CAE667C20875}"/>
            </a:ext>
          </a:extLst>
        </xdr:cNvPr>
        <xdr:cNvCxnSpPr>
          <a:cxnSpLocks noChangeAspect="1" noEditPoints="1" noChangeArrowheads="1" noChangeShapeType="1"/>
        </xdr:cNvCxnSpPr>
      </xdr:nvCxnSpPr>
      <xdr:spPr bwMode="auto">
        <a:xfrm>
          <a:off x="342900" y="1600200"/>
          <a:ext cx="6867525" cy="0"/>
        </a:xfrm>
        <a:prstGeom prst="straightConnector1">
          <a:avLst/>
        </a:prstGeom>
        <a:noFill/>
        <a:ln w="31750">
          <a:solidFill>
            <a:sysClr val="windowText" lastClr="000000">
              <a:lumMod val="100000"/>
              <a:lumOff val="0"/>
            </a:sysClr>
          </a:solidFill>
          <a:round/>
          <a:headEnd/>
          <a:tailEnd/>
        </a:ln>
        <a:effectLst/>
      </xdr:spPr>
    </xdr:cxnSp>
    <xdr:clientData/>
  </xdr:twoCellAnchor>
  <xdr:twoCellAnchor editAs="oneCell">
    <xdr:from>
      <xdr:col>0</xdr:col>
      <xdr:colOff>333376</xdr:colOff>
      <xdr:row>1</xdr:row>
      <xdr:rowOff>82155</xdr:rowOff>
    </xdr:from>
    <xdr:to>
      <xdr:col>1</xdr:col>
      <xdr:colOff>783004</xdr:colOff>
      <xdr:row>7</xdr:row>
      <xdr:rowOff>76200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C81C4377-11FE-4817-A3DA-9177720DD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291705"/>
          <a:ext cx="1040178" cy="1137045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55</xdr:row>
      <xdr:rowOff>123825</xdr:rowOff>
    </xdr:from>
    <xdr:to>
      <xdr:col>1</xdr:col>
      <xdr:colOff>1123950</xdr:colOff>
      <xdr:row>57</xdr:row>
      <xdr:rowOff>91276</xdr:rowOff>
    </xdr:to>
    <xdr:pic>
      <xdr:nvPicPr>
        <xdr:cNvPr id="7" name="Picture 6" descr="4">
          <a:extLst>
            <a:ext uri="{FF2B5EF4-FFF2-40B4-BE49-F238E27FC236}">
              <a16:creationId xmlns="" xmlns:a16="http://schemas.microsoft.com/office/drawing/2014/main" id="{811A1EF2-978B-4EA2-B509-D0B240D3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896850"/>
          <a:ext cx="1076325" cy="348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54</xdr:row>
      <xdr:rowOff>47625</xdr:rowOff>
    </xdr:from>
    <xdr:to>
      <xdr:col>1</xdr:col>
      <xdr:colOff>409575</xdr:colOff>
      <xdr:row>57</xdr:row>
      <xdr:rowOff>114299</xdr:rowOff>
    </xdr:to>
    <xdr:pic>
      <xdr:nvPicPr>
        <xdr:cNvPr id="8" name="Picture 7" descr="1">
          <a:extLst>
            <a:ext uri="{FF2B5EF4-FFF2-40B4-BE49-F238E27FC236}">
              <a16:creationId xmlns="" xmlns:a16="http://schemas.microsoft.com/office/drawing/2014/main" id="{C72970D6-3832-4F18-A3A4-EBC30EAD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630150"/>
          <a:ext cx="638175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346075</xdr:colOff>
      <xdr:row>64</xdr:row>
      <xdr:rowOff>15875</xdr:rowOff>
    </xdr:from>
    <xdr:ext cx="1344084" cy="666750"/>
    <xdr:pic>
      <xdr:nvPicPr>
        <xdr:cNvPr id="2" name="Picture 1">
          <a:extLst>
            <a:ext uri="{FF2B5EF4-FFF2-40B4-BE49-F238E27FC236}">
              <a16:creationId xmlns="" xmlns:a16="http://schemas.microsoft.com/office/drawing/2014/main" id="{9B8E05E7-FDBA-9C4F-83A1-F991AFEA3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4075" y="11318875"/>
          <a:ext cx="1344084" cy="666750"/>
        </a:xfrm>
        <a:prstGeom prst="rect">
          <a:avLst/>
        </a:prstGeom>
      </xdr:spPr>
    </xdr:pic>
    <xdr:clientData/>
  </xdr:oneCellAnchor>
  <xdr:oneCellAnchor>
    <xdr:from>
      <xdr:col>8</xdr:col>
      <xdr:colOff>346074</xdr:colOff>
      <xdr:row>134</xdr:row>
      <xdr:rowOff>15874</xdr:rowOff>
    </xdr:from>
    <xdr:ext cx="930275" cy="461475"/>
    <xdr:pic>
      <xdr:nvPicPr>
        <xdr:cNvPr id="3" name="Picture 2">
          <a:extLst>
            <a:ext uri="{FF2B5EF4-FFF2-40B4-BE49-F238E27FC236}">
              <a16:creationId xmlns="" xmlns:a16="http://schemas.microsoft.com/office/drawing/2014/main" id="{CDF0DC48-BA2D-8E42-8292-25D7B117B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049" y="26685874"/>
          <a:ext cx="930275" cy="461475"/>
        </a:xfrm>
        <a:prstGeom prst="rect">
          <a:avLst/>
        </a:prstGeom>
      </xdr:spPr>
    </xdr:pic>
    <xdr:clientData/>
  </xdr:oneCellAnchor>
  <xdr:oneCellAnchor>
    <xdr:from>
      <xdr:col>8</xdr:col>
      <xdr:colOff>346075</xdr:colOff>
      <xdr:row>202</xdr:row>
      <xdr:rowOff>15875</xdr:rowOff>
    </xdr:from>
    <xdr:ext cx="1092200" cy="541800"/>
    <xdr:pic>
      <xdr:nvPicPr>
        <xdr:cNvPr id="4" name="Picture 3">
          <a:extLst>
            <a:ext uri="{FF2B5EF4-FFF2-40B4-BE49-F238E27FC236}">
              <a16:creationId xmlns="" xmlns:a16="http://schemas.microsoft.com/office/drawing/2014/main" id="{A2F1F92E-38DD-264B-ABD2-7E711584D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050" y="40201850"/>
          <a:ext cx="1092200" cy="541800"/>
        </a:xfrm>
        <a:prstGeom prst="rect">
          <a:avLst/>
        </a:prstGeom>
      </xdr:spPr>
    </xdr:pic>
    <xdr:clientData/>
  </xdr:oneCellAnchor>
  <xdr:twoCellAnchor>
    <xdr:from>
      <xdr:col>0</xdr:col>
      <xdr:colOff>342900</xdr:colOff>
      <xdr:row>7</xdr:row>
      <xdr:rowOff>190500</xdr:rowOff>
    </xdr:from>
    <xdr:to>
      <xdr:col>9</xdr:col>
      <xdr:colOff>342900</xdr:colOff>
      <xdr:row>7</xdr:row>
      <xdr:rowOff>190500</xdr:rowOff>
    </xdr:to>
    <xdr:cxnSp macro="">
      <xdr:nvCxnSpPr>
        <xdr:cNvPr id="9" name="Straight Arrow Connector 8">
          <a:extLst>
            <a:ext uri="{FF2B5EF4-FFF2-40B4-BE49-F238E27FC236}">
              <a16:creationId xmlns="" xmlns:a16="http://schemas.microsoft.com/office/drawing/2014/main" id="{56DEF988-E6C7-4200-A5EC-52DC4A07D8A8}"/>
            </a:ext>
          </a:extLst>
        </xdr:cNvPr>
        <xdr:cNvCxnSpPr>
          <a:cxnSpLocks noChangeAspect="1" noEditPoints="1" noChangeArrowheads="1" noChangeShapeType="1"/>
        </xdr:cNvCxnSpPr>
      </xdr:nvCxnSpPr>
      <xdr:spPr bwMode="auto">
        <a:xfrm>
          <a:off x="342900" y="1600200"/>
          <a:ext cx="6600825" cy="0"/>
        </a:xfrm>
        <a:prstGeom prst="straightConnector1">
          <a:avLst/>
        </a:prstGeom>
        <a:noFill/>
        <a:ln w="31750">
          <a:solidFill>
            <a:sysClr val="windowText" lastClr="000000">
              <a:lumMod val="100000"/>
              <a:lumOff val="0"/>
            </a:sysClr>
          </a:solidFill>
          <a:round/>
          <a:headEnd/>
          <a:tailEnd/>
        </a:ln>
        <a:effectLst/>
      </xdr:spPr>
    </xdr:cxnSp>
    <xdr:clientData/>
  </xdr:twoCellAnchor>
  <xdr:twoCellAnchor editAs="oneCell">
    <xdr:from>
      <xdr:col>0</xdr:col>
      <xdr:colOff>333376</xdr:colOff>
      <xdr:row>1</xdr:row>
      <xdr:rowOff>82155</xdr:rowOff>
    </xdr:from>
    <xdr:to>
      <xdr:col>2</xdr:col>
      <xdr:colOff>287704</xdr:colOff>
      <xdr:row>7</xdr:row>
      <xdr:rowOff>19050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EC1721E2-4107-4F1F-8CAD-BF50810F2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291705"/>
          <a:ext cx="1040178" cy="1137045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78</xdr:row>
      <xdr:rowOff>190500</xdr:rowOff>
    </xdr:from>
    <xdr:to>
      <xdr:col>9</xdr:col>
      <xdr:colOff>342900</xdr:colOff>
      <xdr:row>78</xdr:row>
      <xdr:rowOff>190500</xdr:rowOff>
    </xdr:to>
    <xdr:cxnSp macro="">
      <xdr:nvCxnSpPr>
        <xdr:cNvPr id="11" name="Straight Arrow Connector 10">
          <a:extLst>
            <a:ext uri="{FF2B5EF4-FFF2-40B4-BE49-F238E27FC236}">
              <a16:creationId xmlns="" xmlns:a16="http://schemas.microsoft.com/office/drawing/2014/main" id="{2EDF40C4-953A-4242-9BAC-669442645AA0}"/>
            </a:ext>
          </a:extLst>
        </xdr:cNvPr>
        <xdr:cNvCxnSpPr>
          <a:cxnSpLocks noChangeAspect="1" noEditPoints="1" noChangeArrowheads="1" noChangeShapeType="1"/>
        </xdr:cNvCxnSpPr>
      </xdr:nvCxnSpPr>
      <xdr:spPr bwMode="auto">
        <a:xfrm>
          <a:off x="342900" y="1600200"/>
          <a:ext cx="6867525" cy="0"/>
        </a:xfrm>
        <a:prstGeom prst="straightConnector1">
          <a:avLst/>
        </a:prstGeom>
        <a:noFill/>
        <a:ln w="31750">
          <a:solidFill>
            <a:sysClr val="windowText" lastClr="000000">
              <a:lumMod val="100000"/>
              <a:lumOff val="0"/>
            </a:sysClr>
          </a:solidFill>
          <a:round/>
          <a:headEnd/>
          <a:tailEnd/>
        </a:ln>
        <a:effectLst/>
      </xdr:spPr>
    </xdr:cxnSp>
    <xdr:clientData/>
  </xdr:twoCellAnchor>
  <xdr:oneCellAnchor>
    <xdr:from>
      <xdr:col>0</xdr:col>
      <xdr:colOff>333376</xdr:colOff>
      <xdr:row>72</xdr:row>
      <xdr:rowOff>82155</xdr:rowOff>
    </xdr:from>
    <xdr:ext cx="1040178" cy="1137045"/>
    <xdr:pic>
      <xdr:nvPicPr>
        <xdr:cNvPr id="12" name="Picture 11">
          <a:extLst>
            <a:ext uri="{FF2B5EF4-FFF2-40B4-BE49-F238E27FC236}">
              <a16:creationId xmlns="" xmlns:a16="http://schemas.microsoft.com/office/drawing/2014/main" id="{73F92D8F-D85F-47BC-89A6-8D657BE12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291705"/>
          <a:ext cx="1040178" cy="1137045"/>
        </a:xfrm>
        <a:prstGeom prst="rect">
          <a:avLst/>
        </a:prstGeom>
      </xdr:spPr>
    </xdr:pic>
    <xdr:clientData/>
  </xdr:oneCellAnchor>
  <xdr:twoCellAnchor>
    <xdr:from>
      <xdr:col>0</xdr:col>
      <xdr:colOff>342900</xdr:colOff>
      <xdr:row>147</xdr:row>
      <xdr:rowOff>190500</xdr:rowOff>
    </xdr:from>
    <xdr:to>
      <xdr:col>9</xdr:col>
      <xdr:colOff>342900</xdr:colOff>
      <xdr:row>147</xdr:row>
      <xdr:rowOff>190500</xdr:rowOff>
    </xdr:to>
    <xdr:cxnSp macro="">
      <xdr:nvCxnSpPr>
        <xdr:cNvPr id="13" name="Straight Arrow Connector 12">
          <a:extLst>
            <a:ext uri="{FF2B5EF4-FFF2-40B4-BE49-F238E27FC236}">
              <a16:creationId xmlns="" xmlns:a16="http://schemas.microsoft.com/office/drawing/2014/main" id="{3428F33B-425B-4E1D-B765-437C6EF09896}"/>
            </a:ext>
          </a:extLst>
        </xdr:cNvPr>
        <xdr:cNvCxnSpPr>
          <a:cxnSpLocks noChangeAspect="1" noEditPoints="1" noChangeArrowheads="1" noChangeShapeType="1"/>
        </xdr:cNvCxnSpPr>
      </xdr:nvCxnSpPr>
      <xdr:spPr bwMode="auto">
        <a:xfrm>
          <a:off x="342900" y="15706725"/>
          <a:ext cx="6867525" cy="0"/>
        </a:xfrm>
        <a:prstGeom prst="straightConnector1">
          <a:avLst/>
        </a:prstGeom>
        <a:noFill/>
        <a:ln w="31750">
          <a:solidFill>
            <a:sysClr val="windowText" lastClr="000000">
              <a:lumMod val="100000"/>
              <a:lumOff val="0"/>
            </a:sysClr>
          </a:solidFill>
          <a:round/>
          <a:headEnd/>
          <a:tailEnd/>
        </a:ln>
        <a:effectLst/>
      </xdr:spPr>
    </xdr:cxnSp>
    <xdr:clientData/>
  </xdr:twoCellAnchor>
  <xdr:oneCellAnchor>
    <xdr:from>
      <xdr:col>0</xdr:col>
      <xdr:colOff>333376</xdr:colOff>
      <xdr:row>141</xdr:row>
      <xdr:rowOff>82155</xdr:rowOff>
    </xdr:from>
    <xdr:ext cx="1040178" cy="1137045"/>
    <xdr:pic>
      <xdr:nvPicPr>
        <xdr:cNvPr id="14" name="Picture 13">
          <a:extLst>
            <a:ext uri="{FF2B5EF4-FFF2-40B4-BE49-F238E27FC236}">
              <a16:creationId xmlns="" xmlns:a16="http://schemas.microsoft.com/office/drawing/2014/main" id="{8A139EED-8DDD-4C20-8218-E0813D202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14398230"/>
          <a:ext cx="1040178" cy="1137045"/>
        </a:xfrm>
        <a:prstGeom prst="rect">
          <a:avLst/>
        </a:prstGeom>
      </xdr:spPr>
    </xdr:pic>
    <xdr:clientData/>
  </xdr:oneCellAnchor>
  <xdr:twoCellAnchor>
    <xdr:from>
      <xdr:col>2</xdr:col>
      <xdr:colOff>47625</xdr:colOff>
      <xdr:row>64</xdr:row>
      <xdr:rowOff>123825</xdr:rowOff>
    </xdr:from>
    <xdr:to>
      <xdr:col>2</xdr:col>
      <xdr:colOff>1123950</xdr:colOff>
      <xdr:row>66</xdr:row>
      <xdr:rowOff>91276</xdr:rowOff>
    </xdr:to>
    <xdr:pic>
      <xdr:nvPicPr>
        <xdr:cNvPr id="17" name="Picture 16" descr="4">
          <a:extLst>
            <a:ext uri="{FF2B5EF4-FFF2-40B4-BE49-F238E27FC236}">
              <a16:creationId xmlns="" xmlns:a16="http://schemas.microsoft.com/office/drawing/2014/main" id="{2C83C9AD-C9AB-4707-B44E-EA735F4A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896850"/>
          <a:ext cx="1076325" cy="348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63</xdr:row>
      <xdr:rowOff>47625</xdr:rowOff>
    </xdr:from>
    <xdr:to>
      <xdr:col>2</xdr:col>
      <xdr:colOff>409575</xdr:colOff>
      <xdr:row>66</xdr:row>
      <xdr:rowOff>114299</xdr:rowOff>
    </xdr:to>
    <xdr:pic>
      <xdr:nvPicPr>
        <xdr:cNvPr id="18" name="Picture 17" descr="1">
          <a:extLst>
            <a:ext uri="{FF2B5EF4-FFF2-40B4-BE49-F238E27FC236}">
              <a16:creationId xmlns="" xmlns:a16="http://schemas.microsoft.com/office/drawing/2014/main" id="{F1F5BDDE-BC78-409C-BC74-D7717A16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630150"/>
          <a:ext cx="638175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134</xdr:row>
      <xdr:rowOff>123825</xdr:rowOff>
    </xdr:from>
    <xdr:to>
      <xdr:col>2</xdr:col>
      <xdr:colOff>1123950</xdr:colOff>
      <xdr:row>136</xdr:row>
      <xdr:rowOff>91276</xdr:rowOff>
    </xdr:to>
    <xdr:pic>
      <xdr:nvPicPr>
        <xdr:cNvPr id="19" name="Picture 18" descr="4">
          <a:extLst>
            <a:ext uri="{FF2B5EF4-FFF2-40B4-BE49-F238E27FC236}">
              <a16:creationId xmlns="" xmlns:a16="http://schemas.microsoft.com/office/drawing/2014/main" id="{BFC84196-D3B4-40C7-BF39-2B744356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896850"/>
          <a:ext cx="1076325" cy="348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133</xdr:row>
      <xdr:rowOff>47625</xdr:rowOff>
    </xdr:from>
    <xdr:to>
      <xdr:col>2</xdr:col>
      <xdr:colOff>409575</xdr:colOff>
      <xdr:row>136</xdr:row>
      <xdr:rowOff>114299</xdr:rowOff>
    </xdr:to>
    <xdr:pic>
      <xdr:nvPicPr>
        <xdr:cNvPr id="20" name="Picture 19" descr="1">
          <a:extLst>
            <a:ext uri="{FF2B5EF4-FFF2-40B4-BE49-F238E27FC236}">
              <a16:creationId xmlns="" xmlns:a16="http://schemas.microsoft.com/office/drawing/2014/main" id="{DB0CCACB-6153-4C24-9B4F-25E1FDA2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630150"/>
          <a:ext cx="638175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202</xdr:row>
      <xdr:rowOff>123825</xdr:rowOff>
    </xdr:from>
    <xdr:to>
      <xdr:col>2</xdr:col>
      <xdr:colOff>1123950</xdr:colOff>
      <xdr:row>204</xdr:row>
      <xdr:rowOff>91276</xdr:rowOff>
    </xdr:to>
    <xdr:pic>
      <xdr:nvPicPr>
        <xdr:cNvPr id="21" name="Picture 20" descr="4">
          <a:extLst>
            <a:ext uri="{FF2B5EF4-FFF2-40B4-BE49-F238E27FC236}">
              <a16:creationId xmlns="" xmlns:a16="http://schemas.microsoft.com/office/drawing/2014/main" id="{E6E0E9CF-1D28-49E1-9F1A-47CED154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896850"/>
          <a:ext cx="1076325" cy="348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201</xdr:row>
      <xdr:rowOff>47625</xdr:rowOff>
    </xdr:from>
    <xdr:to>
      <xdr:col>2</xdr:col>
      <xdr:colOff>409575</xdr:colOff>
      <xdr:row>204</xdr:row>
      <xdr:rowOff>114299</xdr:rowOff>
    </xdr:to>
    <xdr:pic>
      <xdr:nvPicPr>
        <xdr:cNvPr id="22" name="Picture 21" descr="1">
          <a:extLst>
            <a:ext uri="{FF2B5EF4-FFF2-40B4-BE49-F238E27FC236}">
              <a16:creationId xmlns="" xmlns:a16="http://schemas.microsoft.com/office/drawing/2014/main" id="{799DFBC9-0C9F-42A5-A6CF-6E13AF30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630150"/>
          <a:ext cx="638175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68036</xdr:colOff>
      <xdr:row>46</xdr:row>
      <xdr:rowOff>54430</xdr:rowOff>
    </xdr:from>
    <xdr:to>
      <xdr:col>23</xdr:col>
      <xdr:colOff>761094</xdr:colOff>
      <xdr:row>48</xdr:row>
      <xdr:rowOff>155122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C4183A2-DA30-8748-9E97-FADFBEEA2F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4736" y="9706430"/>
          <a:ext cx="1785258" cy="4816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317500</xdr:colOff>
      <xdr:row>46</xdr:row>
      <xdr:rowOff>1</xdr:rowOff>
    </xdr:from>
    <xdr:to>
      <xdr:col>6</xdr:col>
      <xdr:colOff>714375</xdr:colOff>
      <xdr:row>49</xdr:row>
      <xdr:rowOff>31751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439EDAD1-2988-3C48-BE33-0E0DCB95C72A}"/>
            </a:ext>
          </a:extLst>
        </xdr:cNvPr>
        <xdr:cNvGrpSpPr>
          <a:grpSpLocks/>
        </xdr:cNvGrpSpPr>
      </xdr:nvGrpSpPr>
      <xdr:grpSpPr>
        <a:xfrm>
          <a:off x="5441950" y="9648826"/>
          <a:ext cx="1311275" cy="603250"/>
          <a:chOff x="0" y="0"/>
          <a:chExt cx="1873251" cy="729703"/>
        </a:xfrm>
      </xdr:grpSpPr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DA0FC1E7-9B98-2C47-B2D8-B56EA82EB9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547915" y="127001"/>
            <a:ext cx="1325336" cy="508001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2988B166-62DE-E843-8420-25554D27F9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0"/>
            <a:ext cx="878974" cy="729703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68036</xdr:colOff>
      <xdr:row>41</xdr:row>
      <xdr:rowOff>54430</xdr:rowOff>
    </xdr:from>
    <xdr:to>
      <xdr:col>23</xdr:col>
      <xdr:colOff>697594</xdr:colOff>
      <xdr:row>43</xdr:row>
      <xdr:rowOff>136072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AE0449F-EFE3-0A4B-92B7-72974C1700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5536" y="8360230"/>
          <a:ext cx="1328058" cy="46264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476250</xdr:colOff>
      <xdr:row>40</xdr:row>
      <xdr:rowOff>176893</xdr:rowOff>
    </xdr:from>
    <xdr:to>
      <xdr:col>7</xdr:col>
      <xdr:colOff>188232</xdr:colOff>
      <xdr:row>44</xdr:row>
      <xdr:rowOff>18143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B0228213-4A0D-C046-AB70-666B6A1298CE}"/>
            </a:ext>
          </a:extLst>
        </xdr:cNvPr>
        <xdr:cNvGrpSpPr>
          <a:grpSpLocks/>
        </xdr:cNvGrpSpPr>
      </xdr:nvGrpSpPr>
      <xdr:grpSpPr>
        <a:xfrm>
          <a:off x="5334000" y="8206468"/>
          <a:ext cx="1312182" cy="603250"/>
          <a:chOff x="0" y="0"/>
          <a:chExt cx="1873251" cy="729703"/>
        </a:xfrm>
      </xdr:grpSpPr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E0176251-F8C8-4349-B760-0134CA286F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547915" y="127001"/>
            <a:ext cx="1325336" cy="508001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C794E09-129B-0640-92DE-DB977AEF53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0"/>
            <a:ext cx="878974" cy="72970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abSelected="1" topLeftCell="A36" zoomScale="80" zoomScaleNormal="80" workbookViewId="0">
      <selection activeCell="A57" sqref="A57"/>
    </sheetView>
  </sheetViews>
  <sheetFormatPr defaultColWidth="8.85546875" defaultRowHeight="15" x14ac:dyDescent="0.25"/>
  <cols>
    <col min="2" max="2" width="17.7109375" customWidth="1"/>
    <col min="3" max="3" width="33.42578125" bestFit="1" customWidth="1"/>
    <col min="4" max="4" width="7" style="1" customWidth="1"/>
    <col min="7" max="7" width="8.85546875" customWidth="1"/>
    <col min="8" max="8" width="9.140625" style="1"/>
    <col min="9" max="9" width="8.85546875" style="1"/>
    <col min="10" max="10" width="12.140625" style="1" customWidth="1"/>
    <col min="11" max="11" width="10.140625" style="1" customWidth="1"/>
    <col min="12" max="12" width="7.85546875" style="1" customWidth="1"/>
    <col min="13" max="13" width="9" customWidth="1"/>
    <col min="14" max="18" width="9.140625" hidden="1" customWidth="1"/>
  </cols>
  <sheetData>
    <row r="1" spans="2:10" s="1" customFormat="1" ht="16.5" x14ac:dyDescent="0.25">
      <c r="B1" s="127"/>
      <c r="C1" s="127"/>
      <c r="D1" s="127"/>
      <c r="E1" s="127"/>
      <c r="F1" s="127"/>
      <c r="G1" s="127"/>
      <c r="H1" s="150" t="s">
        <v>380</v>
      </c>
      <c r="I1" s="150"/>
      <c r="J1" s="150"/>
    </row>
    <row r="2" spans="2:10" s="1" customFormat="1" ht="15.75" customHeight="1" x14ac:dyDescent="0.25">
      <c r="B2" s="151" t="s">
        <v>381</v>
      </c>
      <c r="C2" s="151"/>
      <c r="D2" s="151"/>
      <c r="E2" s="151"/>
      <c r="F2" s="151"/>
      <c r="G2" s="151"/>
      <c r="H2" s="151"/>
      <c r="I2" s="151"/>
      <c r="J2" s="151"/>
    </row>
    <row r="3" spans="2:10" s="1" customFormat="1" ht="15.75" x14ac:dyDescent="0.25">
      <c r="B3" s="152" t="s">
        <v>382</v>
      </c>
      <c r="C3" s="152"/>
      <c r="D3" s="152"/>
      <c r="E3" s="152"/>
      <c r="F3" s="152"/>
      <c r="G3" s="152"/>
      <c r="H3" s="152"/>
      <c r="I3" s="152"/>
      <c r="J3" s="152"/>
    </row>
    <row r="4" spans="2:10" s="1" customFormat="1" ht="15.75" customHeight="1" x14ac:dyDescent="0.25">
      <c r="B4" s="151" t="s">
        <v>383</v>
      </c>
      <c r="C4" s="151"/>
      <c r="D4" s="151"/>
      <c r="E4" s="151"/>
      <c r="F4" s="151"/>
      <c r="G4" s="151"/>
      <c r="H4" s="151"/>
      <c r="I4" s="151"/>
      <c r="J4" s="151"/>
    </row>
    <row r="5" spans="2:10" s="1" customFormat="1" ht="15.75" customHeight="1" x14ac:dyDescent="0.25">
      <c r="B5" s="151" t="s">
        <v>384</v>
      </c>
      <c r="C5" s="151"/>
      <c r="D5" s="151"/>
      <c r="E5" s="151"/>
      <c r="F5" s="151"/>
      <c r="G5" s="151"/>
      <c r="H5" s="151"/>
      <c r="I5" s="151"/>
      <c r="J5" s="151"/>
    </row>
    <row r="6" spans="2:10" s="1" customFormat="1" ht="15.75" customHeight="1" x14ac:dyDescent="0.25">
      <c r="B6" s="151" t="s">
        <v>385</v>
      </c>
      <c r="C6" s="151"/>
      <c r="D6" s="151"/>
      <c r="E6" s="151"/>
      <c r="F6" s="151"/>
      <c r="G6" s="151"/>
      <c r="H6" s="151"/>
      <c r="I6" s="151"/>
      <c r="J6" s="151"/>
    </row>
    <row r="7" spans="2:10" s="1" customFormat="1" ht="15.75" customHeight="1" x14ac:dyDescent="0.25">
      <c r="B7" s="153" t="s">
        <v>386</v>
      </c>
      <c r="C7" s="153"/>
      <c r="D7" s="153"/>
      <c r="E7" s="153"/>
      <c r="F7" s="153"/>
      <c r="G7" s="153"/>
      <c r="H7" s="153"/>
      <c r="I7" s="153"/>
      <c r="J7" s="153"/>
    </row>
    <row r="8" spans="2:10" s="1" customFormat="1" ht="15.75" customHeight="1" x14ac:dyDescent="0.25">
      <c r="B8" s="154" t="s">
        <v>387</v>
      </c>
      <c r="C8" s="154"/>
      <c r="D8" s="154"/>
      <c r="E8" s="154"/>
      <c r="F8" s="154"/>
      <c r="G8" s="154"/>
      <c r="H8" s="154"/>
      <c r="I8" s="154"/>
      <c r="J8" s="154"/>
    </row>
    <row r="9" spans="2:10" s="1" customFormat="1" ht="15.75" x14ac:dyDescent="0.25">
      <c r="B9" s="127"/>
      <c r="C9" s="127"/>
      <c r="D9" s="127"/>
      <c r="E9" s="127"/>
      <c r="F9" s="127"/>
      <c r="G9" s="127"/>
      <c r="H9" s="127"/>
      <c r="I9" s="127"/>
      <c r="J9" s="127"/>
    </row>
    <row r="10" spans="2:10" s="1" customFormat="1" ht="15.75" x14ac:dyDescent="0.25">
      <c r="B10" s="155" t="s">
        <v>388</v>
      </c>
      <c r="C10" s="155"/>
      <c r="D10" s="155"/>
      <c r="E10" s="155"/>
      <c r="F10" s="155"/>
      <c r="G10" s="155"/>
      <c r="H10" s="155"/>
      <c r="I10" s="155"/>
      <c r="J10" s="155"/>
    </row>
    <row r="11" spans="2:10" s="1" customFormat="1" ht="15.75" x14ac:dyDescent="0.25">
      <c r="B11" s="128" t="s">
        <v>389</v>
      </c>
      <c r="C11" s="128" t="s">
        <v>403</v>
      </c>
      <c r="D11" s="149"/>
      <c r="E11" s="149"/>
      <c r="F11" s="149"/>
      <c r="G11" s="127"/>
      <c r="H11" s="127"/>
      <c r="I11" s="127"/>
      <c r="J11" s="127"/>
    </row>
    <row r="12" spans="2:10" s="1" customFormat="1" ht="18.75" customHeight="1" x14ac:dyDescent="0.25">
      <c r="B12" s="128" t="s">
        <v>391</v>
      </c>
      <c r="C12" s="128" t="s">
        <v>408</v>
      </c>
      <c r="D12" s="149"/>
      <c r="E12" s="149"/>
      <c r="F12" s="149"/>
      <c r="G12" s="127"/>
      <c r="H12" s="127"/>
      <c r="I12" s="127"/>
      <c r="J12" s="127"/>
    </row>
    <row r="13" spans="2:10" s="1" customFormat="1" ht="15.75" x14ac:dyDescent="0.25">
      <c r="B13" s="128" t="s">
        <v>393</v>
      </c>
      <c r="C13" s="128" t="s">
        <v>407</v>
      </c>
      <c r="D13" s="149"/>
      <c r="E13" s="149"/>
      <c r="F13" s="149"/>
      <c r="G13" s="127"/>
      <c r="H13" s="127"/>
      <c r="I13" s="127"/>
      <c r="J13" s="127"/>
    </row>
    <row r="14" spans="2:10" s="1" customFormat="1" ht="15.75" x14ac:dyDescent="0.25">
      <c r="B14" s="128" t="s">
        <v>395</v>
      </c>
      <c r="C14" s="128" t="s">
        <v>402</v>
      </c>
      <c r="D14" s="149"/>
      <c r="E14" s="149"/>
      <c r="F14" s="149"/>
      <c r="G14" s="127"/>
      <c r="H14" s="127"/>
      <c r="I14" s="127"/>
      <c r="J14" s="127"/>
    </row>
    <row r="15" spans="2:10" s="1" customFormat="1" ht="15.75" x14ac:dyDescent="0.25">
      <c r="B15" s="129" t="s">
        <v>397</v>
      </c>
      <c r="C15" s="129" t="s">
        <v>406</v>
      </c>
      <c r="D15" s="149"/>
      <c r="E15" s="149"/>
      <c r="F15" s="149"/>
      <c r="G15" s="127"/>
      <c r="H15" s="127"/>
      <c r="I15" s="127"/>
      <c r="J15" s="127"/>
    </row>
    <row r="16" spans="2:10" s="1" customFormat="1" x14ac:dyDescent="0.25"/>
    <row r="17" spans="1:20" s="1" customFormat="1" x14ac:dyDescent="0.25"/>
    <row r="19" spans="1:20" x14ac:dyDescent="0.25">
      <c r="A19" s="130" t="s">
        <v>48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1:20" x14ac:dyDescent="0.25">
      <c r="A20" s="130" t="s">
        <v>139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spans="1:20" ht="15" customHeight="1" x14ac:dyDescent="0.25">
      <c r="A21" s="131" t="s">
        <v>0</v>
      </c>
      <c r="B21" s="131" t="s">
        <v>1</v>
      </c>
      <c r="C21" s="133" t="s">
        <v>2</v>
      </c>
      <c r="D21" s="136" t="s">
        <v>135</v>
      </c>
      <c r="E21" s="142" t="s">
        <v>129</v>
      </c>
      <c r="F21" s="143"/>
      <c r="G21" s="143"/>
      <c r="H21" s="143"/>
      <c r="I21" s="139" t="s">
        <v>137</v>
      </c>
      <c r="J21" s="147" t="s">
        <v>130</v>
      </c>
      <c r="K21" s="148"/>
      <c r="L21" s="144" t="s">
        <v>138</v>
      </c>
      <c r="M21" s="3" t="s">
        <v>3</v>
      </c>
      <c r="N21" s="2"/>
      <c r="O21" s="2"/>
      <c r="P21" s="2"/>
      <c r="Q21" s="2"/>
      <c r="R21" s="2"/>
    </row>
    <row r="22" spans="1:20" x14ac:dyDescent="0.25">
      <c r="A22" s="131"/>
      <c r="B22" s="131"/>
      <c r="C22" s="133"/>
      <c r="D22" s="137"/>
      <c r="E22" s="98" t="s">
        <v>4</v>
      </c>
      <c r="F22" s="99" t="s">
        <v>5</v>
      </c>
      <c r="G22" s="134" t="s">
        <v>128</v>
      </c>
      <c r="H22" s="135"/>
      <c r="I22" s="140"/>
      <c r="J22" s="99" t="s">
        <v>131</v>
      </c>
      <c r="K22" s="101" t="s">
        <v>133</v>
      </c>
      <c r="L22" s="145"/>
      <c r="M22" s="4" t="s">
        <v>41</v>
      </c>
      <c r="N22" s="1"/>
      <c r="O22" s="1"/>
      <c r="P22" s="1"/>
      <c r="Q22" s="1"/>
      <c r="R22" s="1"/>
    </row>
    <row r="23" spans="1:20" x14ac:dyDescent="0.25">
      <c r="A23" s="132"/>
      <c r="B23" s="132"/>
      <c r="C23" s="133"/>
      <c r="D23" s="138"/>
      <c r="E23" s="100" t="s">
        <v>45</v>
      </c>
      <c r="F23" s="100" t="s">
        <v>127</v>
      </c>
      <c r="G23" s="100" t="s">
        <v>136</v>
      </c>
      <c r="H23" s="100" t="s">
        <v>46</v>
      </c>
      <c r="I23" s="141"/>
      <c r="J23" s="100" t="s">
        <v>132</v>
      </c>
      <c r="K23" s="100" t="s">
        <v>134</v>
      </c>
      <c r="L23" s="146"/>
      <c r="M23" s="24">
        <v>1</v>
      </c>
      <c r="N23" s="1"/>
      <c r="O23" s="1"/>
      <c r="P23" s="1"/>
      <c r="Q23" s="1"/>
      <c r="R23" s="1"/>
    </row>
    <row r="24" spans="1:20" s="20" customFormat="1" ht="15.75" x14ac:dyDescent="0.25">
      <c r="A24" s="16">
        <v>1</v>
      </c>
      <c r="B24" s="17">
        <v>201560411002</v>
      </c>
      <c r="C24" s="18" t="s">
        <v>6</v>
      </c>
      <c r="D24" s="102">
        <v>85</v>
      </c>
      <c r="E24" s="12">
        <v>25</v>
      </c>
      <c r="F24" s="12">
        <v>92.5</v>
      </c>
      <c r="G24" s="12">
        <v>80</v>
      </c>
      <c r="H24" s="12"/>
      <c r="I24" s="103">
        <f>(G24*0.4)+(F24*0.35)+(E24*0.25)</f>
        <v>70.625</v>
      </c>
      <c r="J24" s="12">
        <v>86</v>
      </c>
      <c r="K24" s="12">
        <v>86</v>
      </c>
      <c r="L24" s="12">
        <f>(J24+K24)/2</f>
        <v>86</v>
      </c>
      <c r="M24" s="19">
        <f>(L24*0.5)+(I24*0.4)+(D24*0.1)</f>
        <v>79.75</v>
      </c>
    </row>
    <row r="25" spans="1:20" s="20" customFormat="1" ht="15.75" x14ac:dyDescent="0.25">
      <c r="A25" s="16">
        <v>2</v>
      </c>
      <c r="B25" s="17">
        <v>201560411003</v>
      </c>
      <c r="C25" s="18" t="s">
        <v>7</v>
      </c>
      <c r="D25" s="102">
        <v>85</v>
      </c>
      <c r="E25" s="12">
        <v>72</v>
      </c>
      <c r="F25" s="12">
        <v>85</v>
      </c>
      <c r="G25" s="12">
        <v>60</v>
      </c>
      <c r="H25" s="12"/>
      <c r="I25" s="103">
        <f t="shared" ref="I25:I36" si="0">(G25*0.4)+(F25*0.35)+(E25*0.25)</f>
        <v>71.75</v>
      </c>
      <c r="J25" s="12">
        <v>86</v>
      </c>
      <c r="K25" s="12">
        <v>86</v>
      </c>
      <c r="L25" s="12">
        <f t="shared" ref="L25:L36" si="1">(J25+K25)/2</f>
        <v>86</v>
      </c>
      <c r="M25" s="19">
        <f t="shared" ref="M25:M36" si="2">(L25*0.5)+(I25*0.4)+(D25*0.1)</f>
        <v>80.2</v>
      </c>
    </row>
    <row r="26" spans="1:20" s="20" customFormat="1" ht="15.75" x14ac:dyDescent="0.25">
      <c r="A26" s="16">
        <v>3</v>
      </c>
      <c r="B26" s="17">
        <v>201560411004</v>
      </c>
      <c r="C26" s="18" t="s">
        <v>8</v>
      </c>
      <c r="D26" s="102">
        <v>85</v>
      </c>
      <c r="E26" s="12">
        <v>72</v>
      </c>
      <c r="F26" s="12">
        <v>77.5</v>
      </c>
      <c r="G26" s="25">
        <v>57.5</v>
      </c>
      <c r="H26" s="12">
        <v>60</v>
      </c>
      <c r="I26" s="103">
        <f>(H26*0.4)+(F26*0.35)+(E26*0.25)</f>
        <v>69.125</v>
      </c>
      <c r="J26" s="12">
        <v>86</v>
      </c>
      <c r="K26" s="12">
        <v>86</v>
      </c>
      <c r="L26" s="12">
        <f t="shared" si="1"/>
        <v>86</v>
      </c>
      <c r="M26" s="19">
        <f t="shared" si="2"/>
        <v>79.150000000000006</v>
      </c>
    </row>
    <row r="27" spans="1:20" s="20" customFormat="1" ht="15.75" x14ac:dyDescent="0.25">
      <c r="A27" s="16">
        <v>4</v>
      </c>
      <c r="B27" s="17">
        <v>201560411005</v>
      </c>
      <c r="C27" s="21" t="s">
        <v>9</v>
      </c>
      <c r="D27" s="102">
        <v>85</v>
      </c>
      <c r="E27" s="12">
        <v>75</v>
      </c>
      <c r="F27" s="12">
        <v>90</v>
      </c>
      <c r="G27" s="12">
        <v>65</v>
      </c>
      <c r="H27" s="12"/>
      <c r="I27" s="103">
        <f t="shared" si="0"/>
        <v>76.25</v>
      </c>
      <c r="J27" s="12">
        <v>75.8</v>
      </c>
      <c r="K27" s="12">
        <v>75.8</v>
      </c>
      <c r="L27" s="12">
        <f t="shared" si="1"/>
        <v>75.8</v>
      </c>
      <c r="M27" s="19">
        <f t="shared" si="2"/>
        <v>76.900000000000006</v>
      </c>
    </row>
    <row r="28" spans="1:20" s="20" customFormat="1" ht="15.75" x14ac:dyDescent="0.25">
      <c r="A28" s="16">
        <v>5</v>
      </c>
      <c r="B28" s="17">
        <v>201560411006</v>
      </c>
      <c r="C28" s="18" t="s">
        <v>10</v>
      </c>
      <c r="D28" s="102">
        <v>85</v>
      </c>
      <c r="E28" s="12">
        <v>75</v>
      </c>
      <c r="F28" s="12">
        <v>92.5</v>
      </c>
      <c r="G28" s="12">
        <v>85</v>
      </c>
      <c r="H28" s="12"/>
      <c r="I28" s="103">
        <f t="shared" si="0"/>
        <v>85.125</v>
      </c>
      <c r="J28" s="12">
        <v>81.2</v>
      </c>
      <c r="K28" s="12">
        <v>81.2</v>
      </c>
      <c r="L28" s="12">
        <f t="shared" si="1"/>
        <v>81.2</v>
      </c>
      <c r="M28" s="19">
        <f t="shared" si="2"/>
        <v>83.15</v>
      </c>
    </row>
    <row r="29" spans="1:20" s="20" customFormat="1" ht="15.75" x14ac:dyDescent="0.25">
      <c r="A29" s="16">
        <v>6</v>
      </c>
      <c r="B29" s="17">
        <v>201560411007</v>
      </c>
      <c r="C29" s="18" t="s">
        <v>11</v>
      </c>
      <c r="D29" s="102">
        <v>85</v>
      </c>
      <c r="E29" s="12">
        <v>75</v>
      </c>
      <c r="F29" s="12">
        <v>80</v>
      </c>
      <c r="G29" s="25">
        <v>57.7</v>
      </c>
      <c r="H29" s="12">
        <v>60</v>
      </c>
      <c r="I29" s="103">
        <f t="shared" si="0"/>
        <v>69.83</v>
      </c>
      <c r="J29" s="12">
        <v>80.150000000000006</v>
      </c>
      <c r="K29" s="12">
        <v>80.150000000000006</v>
      </c>
      <c r="L29" s="12">
        <f t="shared" si="1"/>
        <v>80.150000000000006</v>
      </c>
      <c r="M29" s="19">
        <f t="shared" si="2"/>
        <v>76.507000000000005</v>
      </c>
    </row>
    <row r="30" spans="1:20" s="20" customFormat="1" ht="15.75" x14ac:dyDescent="0.25">
      <c r="A30" s="16">
        <v>7</v>
      </c>
      <c r="B30" s="17">
        <v>201560411008</v>
      </c>
      <c r="C30" s="18" t="s">
        <v>12</v>
      </c>
      <c r="D30" s="102">
        <v>85</v>
      </c>
      <c r="E30" s="12">
        <v>75</v>
      </c>
      <c r="F30" s="12">
        <v>92.5</v>
      </c>
      <c r="G30" s="12">
        <v>65</v>
      </c>
      <c r="H30" s="12"/>
      <c r="I30" s="103">
        <f t="shared" si="0"/>
        <v>77.125</v>
      </c>
      <c r="J30" s="12">
        <v>71.55</v>
      </c>
      <c r="K30" s="12">
        <v>71.55</v>
      </c>
      <c r="L30" s="12">
        <f t="shared" si="1"/>
        <v>71.55</v>
      </c>
      <c r="M30" s="19">
        <f t="shared" si="2"/>
        <v>75.125</v>
      </c>
    </row>
    <row r="31" spans="1:20" s="20" customFormat="1" ht="15.75" x14ac:dyDescent="0.25">
      <c r="A31" s="16">
        <v>8</v>
      </c>
      <c r="B31" s="17">
        <v>201560411009</v>
      </c>
      <c r="C31" s="21" t="s">
        <v>13</v>
      </c>
      <c r="D31" s="102">
        <v>85</v>
      </c>
      <c r="E31" s="12">
        <v>72</v>
      </c>
      <c r="F31" s="12">
        <v>80</v>
      </c>
      <c r="G31" s="12">
        <v>62.5</v>
      </c>
      <c r="H31" s="12"/>
      <c r="I31" s="103">
        <f t="shared" si="0"/>
        <v>71</v>
      </c>
      <c r="J31" s="12">
        <v>72.900000000000006</v>
      </c>
      <c r="K31" s="12">
        <v>72.900000000000006</v>
      </c>
      <c r="L31" s="12">
        <f t="shared" si="1"/>
        <v>72.900000000000006</v>
      </c>
      <c r="M31" s="19">
        <f t="shared" si="2"/>
        <v>73.350000000000009</v>
      </c>
    </row>
    <row r="32" spans="1:20" s="20" customFormat="1" ht="15.75" x14ac:dyDescent="0.25">
      <c r="A32" s="16">
        <v>9</v>
      </c>
      <c r="B32" s="17">
        <v>201560411010</v>
      </c>
      <c r="C32" s="21" t="s">
        <v>14</v>
      </c>
      <c r="D32" s="102">
        <v>85</v>
      </c>
      <c r="E32" s="12">
        <v>75</v>
      </c>
      <c r="F32" s="12">
        <v>95</v>
      </c>
      <c r="G32" s="12">
        <v>67.5</v>
      </c>
      <c r="H32" s="12"/>
      <c r="I32" s="103">
        <f t="shared" si="0"/>
        <v>79</v>
      </c>
      <c r="J32" s="12">
        <v>72.849999999999994</v>
      </c>
      <c r="K32" s="12">
        <v>72.849999999999994</v>
      </c>
      <c r="L32" s="12">
        <f t="shared" si="1"/>
        <v>72.849999999999994</v>
      </c>
      <c r="M32" s="19">
        <f t="shared" si="2"/>
        <v>76.525000000000006</v>
      </c>
      <c r="T32" s="22"/>
    </row>
    <row r="33" spans="1:13" s="20" customFormat="1" ht="15.75" x14ac:dyDescent="0.25">
      <c r="A33" s="16">
        <v>10</v>
      </c>
      <c r="B33" s="17">
        <v>201560411012</v>
      </c>
      <c r="C33" s="21" t="s">
        <v>15</v>
      </c>
      <c r="D33" s="102">
        <v>85</v>
      </c>
      <c r="E33" s="12">
        <v>72</v>
      </c>
      <c r="F33" s="12">
        <v>87.5</v>
      </c>
      <c r="G33" s="12">
        <v>67.5</v>
      </c>
      <c r="H33" s="12"/>
      <c r="I33" s="103">
        <f t="shared" si="0"/>
        <v>75.625</v>
      </c>
      <c r="J33" s="12">
        <v>69.95</v>
      </c>
      <c r="K33" s="12">
        <v>69.95</v>
      </c>
      <c r="L33" s="12">
        <f t="shared" si="1"/>
        <v>69.95</v>
      </c>
      <c r="M33" s="19">
        <f t="shared" si="2"/>
        <v>73.724999999999994</v>
      </c>
    </row>
    <row r="34" spans="1:13" s="20" customFormat="1" ht="15.75" x14ac:dyDescent="0.25">
      <c r="A34" s="16">
        <v>11</v>
      </c>
      <c r="B34" s="17">
        <v>201560411013</v>
      </c>
      <c r="C34" s="21" t="s">
        <v>16</v>
      </c>
      <c r="D34" s="102">
        <v>85</v>
      </c>
      <c r="E34" s="12">
        <v>75</v>
      </c>
      <c r="F34" s="12">
        <v>60</v>
      </c>
      <c r="G34" s="25">
        <v>42.5</v>
      </c>
      <c r="H34" s="12">
        <v>40</v>
      </c>
      <c r="I34" s="103">
        <f t="shared" si="0"/>
        <v>56.75</v>
      </c>
      <c r="J34" s="12">
        <v>67.900000000000006</v>
      </c>
      <c r="K34" s="12">
        <v>67.900000000000006</v>
      </c>
      <c r="L34" s="12">
        <f t="shared" si="1"/>
        <v>67.900000000000006</v>
      </c>
      <c r="M34" s="19">
        <f t="shared" si="2"/>
        <v>65.150000000000006</v>
      </c>
    </row>
    <row r="35" spans="1:13" s="20" customFormat="1" ht="15.75" x14ac:dyDescent="0.25">
      <c r="A35" s="16">
        <v>12</v>
      </c>
      <c r="B35" s="17">
        <v>201560411014</v>
      </c>
      <c r="C35" s="18" t="s">
        <v>17</v>
      </c>
      <c r="D35" s="102">
        <v>85</v>
      </c>
      <c r="E35" s="12">
        <v>72</v>
      </c>
      <c r="F35" s="12">
        <v>72.5</v>
      </c>
      <c r="G35" s="25">
        <v>50</v>
      </c>
      <c r="H35" s="12">
        <v>60</v>
      </c>
      <c r="I35" s="103">
        <f>(H35*0.4)+(F35*0.35)+(E35*0.25)</f>
        <v>67.375</v>
      </c>
      <c r="J35" s="12">
        <v>70.3</v>
      </c>
      <c r="K35" s="12">
        <v>70.3</v>
      </c>
      <c r="L35" s="12">
        <f t="shared" si="1"/>
        <v>70.3</v>
      </c>
      <c r="M35" s="19">
        <f t="shared" si="2"/>
        <v>70.599999999999994</v>
      </c>
    </row>
    <row r="36" spans="1:13" s="20" customFormat="1" ht="15.75" x14ac:dyDescent="0.25">
      <c r="A36" s="16">
        <v>13</v>
      </c>
      <c r="B36" s="17">
        <v>201560411016</v>
      </c>
      <c r="C36" s="21" t="s">
        <v>18</v>
      </c>
      <c r="D36" s="102">
        <v>85</v>
      </c>
      <c r="E36" s="12">
        <v>75</v>
      </c>
      <c r="F36" s="12">
        <v>95</v>
      </c>
      <c r="G36" s="12">
        <v>62.5</v>
      </c>
      <c r="H36" s="12"/>
      <c r="I36" s="103">
        <f t="shared" si="0"/>
        <v>77</v>
      </c>
      <c r="J36" s="12">
        <v>74.3</v>
      </c>
      <c r="K36" s="12">
        <v>74.3</v>
      </c>
      <c r="L36" s="12">
        <f t="shared" si="1"/>
        <v>74.3</v>
      </c>
      <c r="M36" s="19">
        <f t="shared" si="2"/>
        <v>76.45</v>
      </c>
    </row>
    <row r="37" spans="1:13" s="20" customFormat="1" ht="15.75" x14ac:dyDescent="0.25">
      <c r="A37" s="5">
        <v>14</v>
      </c>
      <c r="B37" s="13">
        <v>201560411017</v>
      </c>
      <c r="C37" s="14" t="s">
        <v>19</v>
      </c>
      <c r="D37" s="14"/>
      <c r="E37" s="7"/>
      <c r="F37" s="7"/>
      <c r="G37" s="7"/>
      <c r="H37" s="7"/>
      <c r="I37" s="104"/>
      <c r="J37" s="7"/>
      <c r="K37" s="7"/>
      <c r="L37" s="7"/>
      <c r="M37" s="8">
        <f t="shared" ref="M37" si="3">(E37*0.25)+(F37*0.25)+(G37*0.25)+(J37*0.25)</f>
        <v>0</v>
      </c>
    </row>
    <row r="38" spans="1:13" s="20" customFormat="1" ht="15.75" x14ac:dyDescent="0.25">
      <c r="A38" s="16">
        <v>15</v>
      </c>
      <c r="B38" s="17">
        <v>201560411018</v>
      </c>
      <c r="C38" s="18" t="s">
        <v>20</v>
      </c>
      <c r="D38" s="102">
        <v>85</v>
      </c>
      <c r="E38" s="12">
        <v>75</v>
      </c>
      <c r="F38" s="12">
        <v>92.5</v>
      </c>
      <c r="G38" s="12">
        <v>72.5</v>
      </c>
      <c r="H38" s="12"/>
      <c r="I38" s="103">
        <f>(G38*0.4)+(F38*0.35)+(E38*0.25)</f>
        <v>80.125</v>
      </c>
      <c r="J38" s="12">
        <v>74.3</v>
      </c>
      <c r="K38" s="12">
        <v>74.3</v>
      </c>
      <c r="L38" s="12">
        <f>(J38+K38)/2</f>
        <v>74.3</v>
      </c>
      <c r="M38" s="19">
        <f t="shared" ref="M38:M55" si="4">(L38*0.5)+(I38*0.4)+(D38*0.1)</f>
        <v>77.7</v>
      </c>
    </row>
    <row r="39" spans="1:13" s="20" customFormat="1" ht="15.75" x14ac:dyDescent="0.25">
      <c r="A39" s="16">
        <v>16</v>
      </c>
      <c r="B39" s="17">
        <v>201560411020</v>
      </c>
      <c r="C39" s="18" t="s">
        <v>21</v>
      </c>
      <c r="D39" s="102">
        <v>85</v>
      </c>
      <c r="E39" s="12">
        <v>72</v>
      </c>
      <c r="F39" s="12">
        <v>92.5</v>
      </c>
      <c r="G39" s="12">
        <v>82.5</v>
      </c>
      <c r="H39" s="12"/>
      <c r="I39" s="103">
        <f t="shared" ref="I39:I55" si="5">(G39*0.4)+(F39*0.35)+(E39*0.25)</f>
        <v>83.375</v>
      </c>
      <c r="J39" s="12">
        <v>74.3</v>
      </c>
      <c r="K39" s="12">
        <v>74.3</v>
      </c>
      <c r="L39" s="12">
        <f t="shared" ref="L39:L55" si="6">(J39+K39)/2</f>
        <v>74.3</v>
      </c>
      <c r="M39" s="19">
        <f t="shared" si="4"/>
        <v>79</v>
      </c>
    </row>
    <row r="40" spans="1:13" s="20" customFormat="1" ht="15.75" x14ac:dyDescent="0.25">
      <c r="A40" s="16">
        <v>17</v>
      </c>
      <c r="B40" s="17">
        <v>201560411021</v>
      </c>
      <c r="C40" s="21" t="s">
        <v>22</v>
      </c>
      <c r="D40" s="102">
        <v>85</v>
      </c>
      <c r="E40" s="12">
        <v>75</v>
      </c>
      <c r="F40" s="12">
        <v>72.5</v>
      </c>
      <c r="G40" s="12">
        <v>65</v>
      </c>
      <c r="H40" s="12"/>
      <c r="I40" s="103">
        <f t="shared" si="5"/>
        <v>70.125</v>
      </c>
      <c r="J40" s="12">
        <v>73.599999999999994</v>
      </c>
      <c r="K40" s="12">
        <v>73.599999999999994</v>
      </c>
      <c r="L40" s="12">
        <f t="shared" si="6"/>
        <v>73.599999999999994</v>
      </c>
      <c r="M40" s="19">
        <f t="shared" si="4"/>
        <v>73.349999999999994</v>
      </c>
    </row>
    <row r="41" spans="1:13" s="20" customFormat="1" ht="15.75" x14ac:dyDescent="0.25">
      <c r="A41" s="16">
        <v>18</v>
      </c>
      <c r="B41" s="17">
        <v>201560411022</v>
      </c>
      <c r="C41" s="21" t="s">
        <v>42</v>
      </c>
      <c r="D41" s="102">
        <v>85</v>
      </c>
      <c r="E41" s="12">
        <v>72</v>
      </c>
      <c r="F41" s="25">
        <v>32.5</v>
      </c>
      <c r="G41" s="12">
        <v>60</v>
      </c>
      <c r="H41" s="12"/>
      <c r="I41" s="103">
        <f t="shared" si="5"/>
        <v>53.375</v>
      </c>
      <c r="J41" s="12">
        <v>73.45</v>
      </c>
      <c r="K41" s="12">
        <v>73.45</v>
      </c>
      <c r="L41" s="12">
        <f t="shared" si="6"/>
        <v>73.45</v>
      </c>
      <c r="M41" s="19">
        <f t="shared" si="4"/>
        <v>66.575000000000003</v>
      </c>
    </row>
    <row r="42" spans="1:13" s="20" customFormat="1" ht="15.75" x14ac:dyDescent="0.25">
      <c r="A42" s="16">
        <v>19</v>
      </c>
      <c r="B42" s="17">
        <v>201560411023</v>
      </c>
      <c r="C42" s="21" t="s">
        <v>23</v>
      </c>
      <c r="D42" s="102">
        <v>85</v>
      </c>
      <c r="E42" s="12">
        <v>75</v>
      </c>
      <c r="F42" s="12">
        <v>90</v>
      </c>
      <c r="G42" s="12">
        <v>67.5</v>
      </c>
      <c r="H42" s="12"/>
      <c r="I42" s="103">
        <f t="shared" si="5"/>
        <v>77.25</v>
      </c>
      <c r="J42" s="12">
        <v>74.2</v>
      </c>
      <c r="K42" s="12">
        <v>74.2</v>
      </c>
      <c r="L42" s="12">
        <f t="shared" si="6"/>
        <v>74.2</v>
      </c>
      <c r="M42" s="19">
        <f t="shared" si="4"/>
        <v>76.5</v>
      </c>
    </row>
    <row r="43" spans="1:13" s="20" customFormat="1" ht="15.75" x14ac:dyDescent="0.25">
      <c r="A43" s="16">
        <v>20</v>
      </c>
      <c r="B43" s="17">
        <v>201560411025</v>
      </c>
      <c r="C43" s="21" t="s">
        <v>24</v>
      </c>
      <c r="D43" s="102">
        <v>85</v>
      </c>
      <c r="E43" s="12">
        <v>72</v>
      </c>
      <c r="F43" s="12">
        <v>62.5</v>
      </c>
      <c r="G43" s="25">
        <v>52.5</v>
      </c>
      <c r="H43" s="12">
        <v>47.5</v>
      </c>
      <c r="I43" s="103">
        <f t="shared" si="5"/>
        <v>60.875</v>
      </c>
      <c r="J43" s="12">
        <v>71.25</v>
      </c>
      <c r="K43" s="12">
        <v>71.25</v>
      </c>
      <c r="L43" s="12">
        <f t="shared" si="6"/>
        <v>71.25</v>
      </c>
      <c r="M43" s="19">
        <f t="shared" si="4"/>
        <v>68.474999999999994</v>
      </c>
    </row>
    <row r="44" spans="1:13" s="20" customFormat="1" ht="15.75" x14ac:dyDescent="0.25">
      <c r="A44" s="16">
        <v>21</v>
      </c>
      <c r="B44" s="17">
        <v>201560411026</v>
      </c>
      <c r="C44" s="21" t="s">
        <v>25</v>
      </c>
      <c r="D44" s="102">
        <v>85</v>
      </c>
      <c r="E44" s="12">
        <v>75</v>
      </c>
      <c r="F44" s="12">
        <v>80</v>
      </c>
      <c r="G44" s="12">
        <v>67.5</v>
      </c>
      <c r="H44" s="12"/>
      <c r="I44" s="103">
        <f t="shared" si="5"/>
        <v>73.75</v>
      </c>
      <c r="J44" s="12">
        <v>71.25</v>
      </c>
      <c r="K44" s="12">
        <v>71.25</v>
      </c>
      <c r="L44" s="12">
        <f t="shared" si="6"/>
        <v>71.25</v>
      </c>
      <c r="M44" s="19">
        <f t="shared" si="4"/>
        <v>73.625</v>
      </c>
    </row>
    <row r="45" spans="1:13" s="20" customFormat="1" ht="15.75" x14ac:dyDescent="0.25">
      <c r="A45" s="16">
        <v>22</v>
      </c>
      <c r="B45" s="17">
        <v>201560411027</v>
      </c>
      <c r="C45" s="21" t="s">
        <v>26</v>
      </c>
      <c r="D45" s="102">
        <v>85</v>
      </c>
      <c r="E45" s="12">
        <v>72</v>
      </c>
      <c r="F45" s="12">
        <v>100</v>
      </c>
      <c r="G45" s="12">
        <v>77.5</v>
      </c>
      <c r="H45" s="12"/>
      <c r="I45" s="103">
        <f t="shared" si="5"/>
        <v>84</v>
      </c>
      <c r="J45" s="12">
        <v>73.05</v>
      </c>
      <c r="K45" s="12">
        <v>73.05</v>
      </c>
      <c r="L45" s="12">
        <f t="shared" si="6"/>
        <v>73.05</v>
      </c>
      <c r="M45" s="19">
        <f t="shared" si="4"/>
        <v>78.625</v>
      </c>
    </row>
    <row r="46" spans="1:13" s="20" customFormat="1" ht="15.75" x14ac:dyDescent="0.25">
      <c r="A46" s="16">
        <v>23</v>
      </c>
      <c r="B46" s="17">
        <v>201560411028</v>
      </c>
      <c r="C46" s="21" t="s">
        <v>27</v>
      </c>
      <c r="D46" s="102">
        <v>85</v>
      </c>
      <c r="E46" s="12">
        <v>75</v>
      </c>
      <c r="F46" s="12">
        <v>75</v>
      </c>
      <c r="G46" s="12">
        <v>60</v>
      </c>
      <c r="H46" s="12"/>
      <c r="I46" s="103">
        <f t="shared" si="5"/>
        <v>69</v>
      </c>
      <c r="J46" s="12">
        <v>85</v>
      </c>
      <c r="K46" s="12">
        <v>85</v>
      </c>
      <c r="L46" s="12">
        <f t="shared" si="6"/>
        <v>85</v>
      </c>
      <c r="M46" s="19">
        <f t="shared" si="4"/>
        <v>78.599999999999994</v>
      </c>
    </row>
    <row r="47" spans="1:13" s="20" customFormat="1" ht="15.75" x14ac:dyDescent="0.25">
      <c r="A47" s="16">
        <v>24</v>
      </c>
      <c r="B47" s="17">
        <v>201560411029</v>
      </c>
      <c r="C47" s="18" t="s">
        <v>28</v>
      </c>
      <c r="D47" s="102">
        <v>85</v>
      </c>
      <c r="E47" s="12">
        <v>72</v>
      </c>
      <c r="F47" s="12">
        <v>90</v>
      </c>
      <c r="G47" s="25">
        <v>45</v>
      </c>
      <c r="H47" s="12">
        <v>60</v>
      </c>
      <c r="I47" s="103">
        <f>(H47*0.4)+(F47*0.35)+(E47*0.25)</f>
        <v>73.5</v>
      </c>
      <c r="J47" s="12">
        <v>85</v>
      </c>
      <c r="K47" s="12">
        <v>85</v>
      </c>
      <c r="L47" s="12">
        <f t="shared" si="6"/>
        <v>85</v>
      </c>
      <c r="M47" s="19">
        <f t="shared" si="4"/>
        <v>80.400000000000006</v>
      </c>
    </row>
    <row r="48" spans="1:13" s="20" customFormat="1" ht="15.75" x14ac:dyDescent="0.25">
      <c r="A48" s="16">
        <v>25</v>
      </c>
      <c r="B48" s="17">
        <v>201560411030</v>
      </c>
      <c r="C48" s="18" t="s">
        <v>29</v>
      </c>
      <c r="D48" s="102">
        <v>85</v>
      </c>
      <c r="E48" s="12">
        <v>75</v>
      </c>
      <c r="F48" s="12">
        <v>82.5</v>
      </c>
      <c r="G48" s="25">
        <v>47.5</v>
      </c>
      <c r="H48" s="12">
        <v>60</v>
      </c>
      <c r="I48" s="103">
        <f>(H48*0.4)+(F48*0.35)+(E48*0.25)</f>
        <v>71.625</v>
      </c>
      <c r="J48" s="12">
        <v>72.599999999999994</v>
      </c>
      <c r="K48" s="12">
        <v>72.599999999999994</v>
      </c>
      <c r="L48" s="12">
        <f t="shared" si="6"/>
        <v>72.599999999999994</v>
      </c>
      <c r="M48" s="19">
        <f t="shared" si="4"/>
        <v>73.45</v>
      </c>
    </row>
    <row r="49" spans="1:13" s="20" customFormat="1" ht="15.75" x14ac:dyDescent="0.25">
      <c r="A49" s="16">
        <v>26</v>
      </c>
      <c r="B49" s="17">
        <v>201560411031</v>
      </c>
      <c r="C49" s="21" t="s">
        <v>43</v>
      </c>
      <c r="D49" s="102">
        <v>85</v>
      </c>
      <c r="E49" s="12">
        <v>80</v>
      </c>
      <c r="F49" s="12">
        <v>85</v>
      </c>
      <c r="G49" s="25">
        <v>45</v>
      </c>
      <c r="H49" s="12">
        <v>50</v>
      </c>
      <c r="I49" s="103">
        <f>(H49*0.4)+(F49*0.35)+(E49*0.25)</f>
        <v>69.75</v>
      </c>
      <c r="J49" s="12">
        <v>81.400000000000006</v>
      </c>
      <c r="K49" s="12">
        <v>81.400000000000006</v>
      </c>
      <c r="L49" s="12">
        <f t="shared" si="6"/>
        <v>81.400000000000006</v>
      </c>
      <c r="M49" s="19">
        <f t="shared" si="4"/>
        <v>77.100000000000009</v>
      </c>
    </row>
    <row r="50" spans="1:13" s="20" customFormat="1" ht="15.75" x14ac:dyDescent="0.25">
      <c r="A50" s="16">
        <v>27</v>
      </c>
      <c r="B50" s="17">
        <v>201560411032</v>
      </c>
      <c r="C50" s="18" t="s">
        <v>30</v>
      </c>
      <c r="D50" s="102">
        <v>85</v>
      </c>
      <c r="E50" s="12">
        <v>72</v>
      </c>
      <c r="F50" s="12">
        <v>72.5</v>
      </c>
      <c r="G50" s="12">
        <v>70</v>
      </c>
      <c r="H50" s="12"/>
      <c r="I50" s="103">
        <f t="shared" si="5"/>
        <v>71.375</v>
      </c>
      <c r="J50" s="12">
        <v>73.2</v>
      </c>
      <c r="K50" s="12">
        <v>73.2</v>
      </c>
      <c r="L50" s="12">
        <f t="shared" si="6"/>
        <v>73.2</v>
      </c>
      <c r="M50" s="19">
        <f t="shared" si="4"/>
        <v>73.650000000000006</v>
      </c>
    </row>
    <row r="51" spans="1:13" s="20" customFormat="1" ht="15.75" x14ac:dyDescent="0.25">
      <c r="A51" s="16">
        <v>28</v>
      </c>
      <c r="B51" s="17">
        <v>201560411033</v>
      </c>
      <c r="C51" s="21" t="s">
        <v>31</v>
      </c>
      <c r="D51" s="102">
        <v>85</v>
      </c>
      <c r="E51" s="12">
        <v>75</v>
      </c>
      <c r="F51" s="12">
        <v>95</v>
      </c>
      <c r="G51" s="12">
        <v>62.5</v>
      </c>
      <c r="H51" s="12"/>
      <c r="I51" s="103">
        <f t="shared" si="5"/>
        <v>77</v>
      </c>
      <c r="J51" s="12">
        <v>70.900000000000006</v>
      </c>
      <c r="K51" s="12">
        <v>70.900000000000006</v>
      </c>
      <c r="L51" s="12">
        <f>(J51+K51)/2</f>
        <v>70.900000000000006</v>
      </c>
      <c r="M51" s="19">
        <f t="shared" si="4"/>
        <v>74.75</v>
      </c>
    </row>
    <row r="52" spans="1:13" s="20" customFormat="1" ht="15.75" x14ac:dyDescent="0.25">
      <c r="A52" s="16">
        <v>29</v>
      </c>
      <c r="B52" s="17">
        <v>201560411034</v>
      </c>
      <c r="C52" s="21" t="s">
        <v>32</v>
      </c>
      <c r="D52" s="102">
        <v>85</v>
      </c>
      <c r="E52" s="12">
        <v>72</v>
      </c>
      <c r="F52" s="12">
        <v>92.5</v>
      </c>
      <c r="G52" s="12">
        <v>60</v>
      </c>
      <c r="H52" s="12"/>
      <c r="I52" s="103">
        <f t="shared" si="5"/>
        <v>74.375</v>
      </c>
      <c r="J52" s="12">
        <v>69</v>
      </c>
      <c r="K52" s="12">
        <v>69</v>
      </c>
      <c r="L52" s="12">
        <f t="shared" si="6"/>
        <v>69</v>
      </c>
      <c r="M52" s="19">
        <f t="shared" si="4"/>
        <v>72.75</v>
      </c>
    </row>
    <row r="53" spans="1:13" s="20" customFormat="1" ht="15.75" x14ac:dyDescent="0.25">
      <c r="A53" s="16">
        <v>30</v>
      </c>
      <c r="B53" s="17">
        <v>201560411035</v>
      </c>
      <c r="C53" s="21" t="s">
        <v>33</v>
      </c>
      <c r="D53" s="102">
        <v>85</v>
      </c>
      <c r="E53" s="12">
        <v>80</v>
      </c>
      <c r="F53" s="12">
        <v>95</v>
      </c>
      <c r="G53" s="12">
        <v>80</v>
      </c>
      <c r="H53" s="12"/>
      <c r="I53" s="103">
        <f t="shared" si="5"/>
        <v>85.25</v>
      </c>
      <c r="J53" s="12">
        <v>69.400000000000006</v>
      </c>
      <c r="K53" s="12">
        <v>69.400000000000006</v>
      </c>
      <c r="L53" s="12">
        <f t="shared" si="6"/>
        <v>69.400000000000006</v>
      </c>
      <c r="M53" s="19">
        <f t="shared" si="4"/>
        <v>77.300000000000011</v>
      </c>
    </row>
    <row r="54" spans="1:13" s="20" customFormat="1" ht="15.75" x14ac:dyDescent="0.25">
      <c r="A54" s="16">
        <v>31</v>
      </c>
      <c r="B54" s="17">
        <v>201560411036</v>
      </c>
      <c r="C54" s="18" t="s">
        <v>34</v>
      </c>
      <c r="D54" s="102">
        <v>85</v>
      </c>
      <c r="E54" s="12">
        <v>75</v>
      </c>
      <c r="F54" s="12">
        <v>62.5</v>
      </c>
      <c r="G54" s="25">
        <v>45</v>
      </c>
      <c r="H54" s="12">
        <v>52.5</v>
      </c>
      <c r="I54" s="103">
        <f>(H54*0.4)+(F54*0.35)+(E54*0.25)</f>
        <v>61.625</v>
      </c>
      <c r="J54" s="12">
        <v>75.150000000000006</v>
      </c>
      <c r="K54" s="12">
        <v>75.150000000000006</v>
      </c>
      <c r="L54" s="12">
        <f t="shared" si="6"/>
        <v>75.150000000000006</v>
      </c>
      <c r="M54" s="19">
        <f t="shared" si="4"/>
        <v>70.725000000000009</v>
      </c>
    </row>
    <row r="55" spans="1:13" s="20" customFormat="1" ht="15.75" x14ac:dyDescent="0.25">
      <c r="A55" s="16">
        <v>32</v>
      </c>
      <c r="B55" s="17">
        <v>201560411037</v>
      </c>
      <c r="C55" s="23" t="s">
        <v>35</v>
      </c>
      <c r="D55" s="102">
        <v>85</v>
      </c>
      <c r="E55" s="12">
        <v>75</v>
      </c>
      <c r="F55" s="12">
        <v>70</v>
      </c>
      <c r="G55" s="12">
        <v>67.5</v>
      </c>
      <c r="H55" s="12"/>
      <c r="I55" s="103">
        <f t="shared" si="5"/>
        <v>70.25</v>
      </c>
      <c r="J55" s="12">
        <v>75.150000000000006</v>
      </c>
      <c r="K55" s="12">
        <v>75.150000000000006</v>
      </c>
      <c r="L55" s="12">
        <f t="shared" si="6"/>
        <v>75.150000000000006</v>
      </c>
      <c r="M55" s="19">
        <f t="shared" si="4"/>
        <v>74.175000000000011</v>
      </c>
    </row>
    <row r="56" spans="1:13" x14ac:dyDescent="0.25">
      <c r="G56" s="6"/>
      <c r="H56" s="6"/>
      <c r="I56" s="6"/>
      <c r="J56" s="6"/>
      <c r="K56" s="6"/>
      <c r="L56" s="6"/>
    </row>
    <row r="57" spans="1:13" x14ac:dyDescent="0.25">
      <c r="A57" s="9"/>
      <c r="B57" s="10" t="s">
        <v>36</v>
      </c>
      <c r="C57" s="9"/>
      <c r="D57" s="9"/>
      <c r="E57" s="9"/>
      <c r="F57" s="11"/>
      <c r="H57" s="9"/>
      <c r="I57" s="9"/>
      <c r="J57" s="11" t="s">
        <v>44</v>
      </c>
      <c r="K57" s="11"/>
      <c r="L57" s="11"/>
      <c r="M57" s="1"/>
    </row>
    <row r="58" spans="1:13" x14ac:dyDescent="0.25">
      <c r="A58" s="9"/>
      <c r="B58" s="10" t="s">
        <v>37</v>
      </c>
      <c r="C58" s="9"/>
      <c r="D58" s="9"/>
      <c r="E58" s="9"/>
      <c r="F58" s="11"/>
      <c r="H58" s="9"/>
      <c r="I58" s="9"/>
      <c r="J58" s="11" t="s">
        <v>38</v>
      </c>
      <c r="K58" s="11"/>
      <c r="L58" s="11"/>
      <c r="M58" s="1"/>
    </row>
    <row r="59" spans="1:13" x14ac:dyDescent="0.25">
      <c r="A59" s="9"/>
      <c r="B59" s="10"/>
      <c r="C59" s="9"/>
      <c r="D59" s="9"/>
      <c r="E59" s="9"/>
      <c r="F59" s="11"/>
      <c r="H59" s="9"/>
      <c r="I59" s="9"/>
      <c r="J59" s="11"/>
      <c r="K59" s="11"/>
      <c r="L59" s="11"/>
      <c r="M59" s="1"/>
    </row>
    <row r="60" spans="1:13" x14ac:dyDescent="0.25">
      <c r="A60" s="9"/>
      <c r="B60" s="9"/>
      <c r="C60" s="9"/>
      <c r="D60" s="9"/>
      <c r="E60" s="9"/>
      <c r="F60" s="1"/>
      <c r="H60" s="9"/>
      <c r="I60" s="9"/>
      <c r="M60" s="1"/>
    </row>
    <row r="61" spans="1:13" x14ac:dyDescent="0.25">
      <c r="A61" s="9"/>
      <c r="B61" s="9"/>
      <c r="C61" s="9"/>
      <c r="D61" s="9"/>
      <c r="E61" s="9"/>
      <c r="F61" s="1"/>
      <c r="H61" s="9"/>
      <c r="I61" s="9"/>
      <c r="M61" s="1"/>
    </row>
    <row r="62" spans="1:13" x14ac:dyDescent="0.25">
      <c r="A62" s="9"/>
      <c r="B62" s="9"/>
      <c r="C62" s="9"/>
      <c r="D62" s="9"/>
      <c r="E62" s="9"/>
      <c r="F62" s="1"/>
      <c r="H62" s="9"/>
      <c r="I62" s="9"/>
      <c r="M62" s="1"/>
    </row>
    <row r="63" spans="1:13" x14ac:dyDescent="0.25">
      <c r="A63" s="9"/>
      <c r="B63" s="10" t="s">
        <v>47</v>
      </c>
      <c r="C63" s="10"/>
      <c r="D63" s="10"/>
      <c r="E63" s="10"/>
      <c r="F63" s="10"/>
      <c r="H63" s="10"/>
      <c r="I63" s="10"/>
      <c r="J63" s="10" t="s">
        <v>39</v>
      </c>
      <c r="K63" s="10"/>
      <c r="L63" s="10"/>
      <c r="M63" s="1"/>
    </row>
    <row r="64" spans="1:13" x14ac:dyDescent="0.25">
      <c r="M64" s="1"/>
    </row>
  </sheetData>
  <mergeCells count="25">
    <mergeCell ref="D14:F14"/>
    <mergeCell ref="D15:F15"/>
    <mergeCell ref="H1:J1"/>
    <mergeCell ref="B2:J2"/>
    <mergeCell ref="B3:J3"/>
    <mergeCell ref="B4:J4"/>
    <mergeCell ref="B5:J5"/>
    <mergeCell ref="B6:J6"/>
    <mergeCell ref="B7:J7"/>
    <mergeCell ref="B8:J8"/>
    <mergeCell ref="B10:J10"/>
    <mergeCell ref="D11:F11"/>
    <mergeCell ref="D12:F12"/>
    <mergeCell ref="D13:F13"/>
    <mergeCell ref="A19:R19"/>
    <mergeCell ref="A20:R20"/>
    <mergeCell ref="A21:A23"/>
    <mergeCell ref="B21:B23"/>
    <mergeCell ref="C21:C23"/>
    <mergeCell ref="G22:H22"/>
    <mergeCell ref="D21:D23"/>
    <mergeCell ref="I21:I23"/>
    <mergeCell ref="E21:H21"/>
    <mergeCell ref="L21:L23"/>
    <mergeCell ref="J21:K21"/>
  </mergeCells>
  <phoneticPr fontId="11" type="noConversion"/>
  <pageMargins left="3.06" right="0.25" top="0.75" bottom="0.75" header="0.3" footer="0.3"/>
  <pageSetup paperSize="5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="75" workbookViewId="0">
      <selection sqref="A1:XFD16"/>
    </sheetView>
  </sheetViews>
  <sheetFormatPr defaultColWidth="8.85546875" defaultRowHeight="15" x14ac:dyDescent="0.25"/>
  <cols>
    <col min="1" max="1" width="8.85546875" style="1"/>
    <col min="2" max="2" width="21.5703125" style="1" customWidth="1"/>
    <col min="3" max="3" width="40.140625" style="1" bestFit="1" customWidth="1"/>
    <col min="4" max="4" width="7" style="1" customWidth="1"/>
    <col min="5" max="9" width="8.85546875" style="1"/>
    <col min="10" max="10" width="12.140625" style="1" customWidth="1"/>
    <col min="11" max="11" width="10.140625" style="1" customWidth="1"/>
    <col min="12" max="12" width="7.85546875" style="1" customWidth="1"/>
    <col min="13" max="13" width="9" style="1" customWidth="1"/>
  </cols>
  <sheetData>
    <row r="1" spans="2:10" s="1" customFormat="1" ht="16.5" x14ac:dyDescent="0.25">
      <c r="B1" s="127"/>
      <c r="C1" s="127"/>
      <c r="D1" s="127"/>
      <c r="E1" s="127"/>
      <c r="F1" s="127"/>
      <c r="G1" s="127"/>
      <c r="H1" s="150" t="s">
        <v>380</v>
      </c>
      <c r="I1" s="150"/>
      <c r="J1" s="150"/>
    </row>
    <row r="2" spans="2:10" s="1" customFormat="1" ht="15.75" customHeight="1" x14ac:dyDescent="0.25">
      <c r="B2" s="151" t="s">
        <v>381</v>
      </c>
      <c r="C2" s="151"/>
      <c r="D2" s="151"/>
      <c r="E2" s="151"/>
      <c r="F2" s="151"/>
      <c r="G2" s="151"/>
      <c r="H2" s="151"/>
      <c r="I2" s="151"/>
      <c r="J2" s="151"/>
    </row>
    <row r="3" spans="2:10" s="1" customFormat="1" ht="15.75" x14ac:dyDescent="0.25">
      <c r="B3" s="152" t="s">
        <v>382</v>
      </c>
      <c r="C3" s="152"/>
      <c r="D3" s="152"/>
      <c r="E3" s="152"/>
      <c r="F3" s="152"/>
      <c r="G3" s="152"/>
      <c r="H3" s="152"/>
      <c r="I3" s="152"/>
      <c r="J3" s="152"/>
    </row>
    <row r="4" spans="2:10" s="1" customFormat="1" ht="15.75" customHeight="1" x14ac:dyDescent="0.25">
      <c r="B4" s="151" t="s">
        <v>383</v>
      </c>
      <c r="C4" s="151"/>
      <c r="D4" s="151"/>
      <c r="E4" s="151"/>
      <c r="F4" s="151"/>
      <c r="G4" s="151"/>
      <c r="H4" s="151"/>
      <c r="I4" s="151"/>
      <c r="J4" s="151"/>
    </row>
    <row r="5" spans="2:10" s="1" customFormat="1" ht="15.75" customHeight="1" x14ac:dyDescent="0.25">
      <c r="B5" s="151" t="s">
        <v>384</v>
      </c>
      <c r="C5" s="151"/>
      <c r="D5" s="151"/>
      <c r="E5" s="151"/>
      <c r="F5" s="151"/>
      <c r="G5" s="151"/>
      <c r="H5" s="151"/>
      <c r="I5" s="151"/>
      <c r="J5" s="151"/>
    </row>
    <row r="6" spans="2:10" s="1" customFormat="1" ht="15.75" customHeight="1" x14ac:dyDescent="0.25">
      <c r="B6" s="151" t="s">
        <v>385</v>
      </c>
      <c r="C6" s="151"/>
      <c r="D6" s="151"/>
      <c r="E6" s="151"/>
      <c r="F6" s="151"/>
      <c r="G6" s="151"/>
      <c r="H6" s="151"/>
      <c r="I6" s="151"/>
      <c r="J6" s="151"/>
    </row>
    <row r="7" spans="2:10" s="1" customFormat="1" ht="15.75" customHeight="1" x14ac:dyDescent="0.25">
      <c r="B7" s="153" t="s">
        <v>386</v>
      </c>
      <c r="C7" s="153"/>
      <c r="D7" s="153"/>
      <c r="E7" s="153"/>
      <c r="F7" s="153"/>
      <c r="G7" s="153"/>
      <c r="H7" s="153"/>
      <c r="I7" s="153"/>
      <c r="J7" s="153"/>
    </row>
    <row r="8" spans="2:10" s="1" customFormat="1" ht="15.75" customHeight="1" x14ac:dyDescent="0.25">
      <c r="B8" s="154" t="s">
        <v>387</v>
      </c>
      <c r="C8" s="154"/>
      <c r="D8" s="154"/>
      <c r="E8" s="154"/>
      <c r="F8" s="154"/>
      <c r="G8" s="154"/>
      <c r="H8" s="154"/>
      <c r="I8" s="154"/>
      <c r="J8" s="154"/>
    </row>
    <row r="9" spans="2:10" s="1" customFormat="1" ht="15.75" x14ac:dyDescent="0.25">
      <c r="B9" s="127"/>
      <c r="C9" s="127"/>
      <c r="D9" s="127"/>
      <c r="E9" s="127"/>
      <c r="F9" s="127"/>
      <c r="G9" s="127"/>
      <c r="H9" s="127"/>
      <c r="I9" s="127"/>
      <c r="J9" s="127"/>
    </row>
    <row r="10" spans="2:10" s="1" customFormat="1" ht="15.75" x14ac:dyDescent="0.25">
      <c r="B10" s="155" t="s">
        <v>388</v>
      </c>
      <c r="C10" s="155"/>
      <c r="D10" s="155"/>
      <c r="E10" s="155"/>
      <c r="F10" s="155"/>
      <c r="G10" s="155"/>
      <c r="H10" s="155"/>
      <c r="I10" s="155"/>
      <c r="J10" s="155"/>
    </row>
    <row r="11" spans="2:10" s="1" customFormat="1" ht="15.75" x14ac:dyDescent="0.25">
      <c r="B11" s="128" t="s">
        <v>389</v>
      </c>
      <c r="C11" s="128" t="s">
        <v>403</v>
      </c>
      <c r="D11" s="149"/>
      <c r="E11" s="149"/>
      <c r="F11" s="149"/>
      <c r="G11" s="127"/>
      <c r="H11" s="127"/>
      <c r="I11" s="127"/>
      <c r="J11" s="127"/>
    </row>
    <row r="12" spans="2:10" s="1" customFormat="1" ht="18.75" customHeight="1" x14ac:dyDescent="0.25">
      <c r="B12" s="128" t="s">
        <v>391</v>
      </c>
      <c r="C12" s="128" t="s">
        <v>404</v>
      </c>
      <c r="D12" s="149"/>
      <c r="E12" s="149"/>
      <c r="F12" s="149"/>
      <c r="G12" s="127"/>
      <c r="H12" s="127"/>
      <c r="I12" s="127"/>
      <c r="J12" s="127"/>
    </row>
    <row r="13" spans="2:10" s="1" customFormat="1" ht="15.75" x14ac:dyDescent="0.25">
      <c r="B13" s="128" t="s">
        <v>393</v>
      </c>
      <c r="C13" s="128" t="s">
        <v>401</v>
      </c>
      <c r="D13" s="149"/>
      <c r="E13" s="149"/>
      <c r="F13" s="149"/>
      <c r="G13" s="127"/>
      <c r="H13" s="127"/>
      <c r="I13" s="127"/>
      <c r="J13" s="127"/>
    </row>
    <row r="14" spans="2:10" s="1" customFormat="1" ht="15.75" x14ac:dyDescent="0.25">
      <c r="B14" s="128" t="s">
        <v>395</v>
      </c>
      <c r="C14" s="128" t="s">
        <v>402</v>
      </c>
      <c r="D14" s="149"/>
      <c r="E14" s="149"/>
      <c r="F14" s="149"/>
      <c r="G14" s="127"/>
      <c r="H14" s="127"/>
      <c r="I14" s="127"/>
      <c r="J14" s="127"/>
    </row>
    <row r="15" spans="2:10" s="1" customFormat="1" ht="15.75" x14ac:dyDescent="0.25">
      <c r="B15" s="129" t="s">
        <v>397</v>
      </c>
      <c r="C15" s="129" t="s">
        <v>405</v>
      </c>
      <c r="D15" s="149"/>
      <c r="E15" s="149"/>
      <c r="F15" s="149"/>
      <c r="G15" s="127"/>
      <c r="H15" s="127"/>
      <c r="I15" s="127"/>
      <c r="J15" s="127"/>
    </row>
    <row r="16" spans="2:10" s="1" customFormat="1" x14ac:dyDescent="0.25"/>
    <row r="17" spans="1:13" s="1" customFormat="1" x14ac:dyDescent="0.25">
      <c r="A17" s="131" t="s">
        <v>0</v>
      </c>
      <c r="B17" s="131" t="s">
        <v>1</v>
      </c>
      <c r="C17" s="133" t="s">
        <v>2</v>
      </c>
      <c r="D17" s="136" t="s">
        <v>135</v>
      </c>
      <c r="E17" s="142" t="s">
        <v>129</v>
      </c>
      <c r="F17" s="143"/>
      <c r="G17" s="143"/>
      <c r="H17" s="143"/>
      <c r="I17" s="139" t="s">
        <v>137</v>
      </c>
      <c r="J17" s="147" t="s">
        <v>130</v>
      </c>
      <c r="K17" s="148"/>
      <c r="L17" s="144" t="s">
        <v>138</v>
      </c>
      <c r="M17" s="3" t="s">
        <v>3</v>
      </c>
    </row>
    <row r="18" spans="1:13" x14ac:dyDescent="0.25">
      <c r="A18" s="131"/>
      <c r="B18" s="131"/>
      <c r="C18" s="133"/>
      <c r="D18" s="137"/>
      <c r="E18" s="98" t="s">
        <v>4</v>
      </c>
      <c r="F18" s="99" t="s">
        <v>5</v>
      </c>
      <c r="G18" s="134" t="s">
        <v>128</v>
      </c>
      <c r="H18" s="135"/>
      <c r="I18" s="140"/>
      <c r="J18" s="99" t="s">
        <v>131</v>
      </c>
      <c r="K18" s="101" t="s">
        <v>133</v>
      </c>
      <c r="L18" s="145"/>
      <c r="M18" s="4" t="s">
        <v>41</v>
      </c>
    </row>
    <row r="19" spans="1:13" x14ac:dyDescent="0.25">
      <c r="A19" s="132"/>
      <c r="B19" s="132"/>
      <c r="C19" s="133"/>
      <c r="D19" s="138"/>
      <c r="E19" s="100" t="s">
        <v>45</v>
      </c>
      <c r="F19" s="100" t="s">
        <v>127</v>
      </c>
      <c r="G19" s="100" t="s">
        <v>136</v>
      </c>
      <c r="H19" s="100" t="s">
        <v>46</v>
      </c>
      <c r="I19" s="141"/>
      <c r="J19" s="100" t="s">
        <v>132</v>
      </c>
      <c r="K19" s="100" t="s">
        <v>134</v>
      </c>
      <c r="L19" s="146"/>
      <c r="M19" s="24">
        <v>1</v>
      </c>
    </row>
    <row r="20" spans="1:13" ht="15.75" x14ac:dyDescent="0.25">
      <c r="A20" s="16">
        <v>1</v>
      </c>
      <c r="B20" s="65">
        <v>191560411001</v>
      </c>
      <c r="C20" s="66" t="s">
        <v>77</v>
      </c>
      <c r="D20" s="102">
        <v>85</v>
      </c>
      <c r="E20" s="71">
        <v>75</v>
      </c>
      <c r="F20" s="71">
        <v>85</v>
      </c>
      <c r="G20" s="71">
        <v>67.5</v>
      </c>
      <c r="H20" s="71"/>
      <c r="I20" s="103">
        <f>(G20*0.4)+(F20*0.35)+(E20*0.25)</f>
        <v>75.5</v>
      </c>
      <c r="J20" s="71">
        <v>80</v>
      </c>
      <c r="K20" s="71">
        <v>80</v>
      </c>
      <c r="L20" s="12">
        <f>(J20+K20)/2</f>
        <v>80</v>
      </c>
      <c r="M20" s="19">
        <f>(L20*0.5)+(I20*0.4)+(D20*0.1)</f>
        <v>78.7</v>
      </c>
    </row>
    <row r="21" spans="1:13" ht="15.75" x14ac:dyDescent="0.25">
      <c r="A21" s="16">
        <v>2</v>
      </c>
      <c r="B21" s="65">
        <v>191560411002</v>
      </c>
      <c r="C21" s="66" t="s">
        <v>78</v>
      </c>
      <c r="D21" s="102">
        <v>85</v>
      </c>
      <c r="E21" s="71">
        <v>75</v>
      </c>
      <c r="F21" s="71">
        <v>75</v>
      </c>
      <c r="G21" s="71">
        <v>67.5</v>
      </c>
      <c r="H21" s="71"/>
      <c r="I21" s="103">
        <f t="shared" ref="I21:I33" si="0">(G21*0.4)+(F21*0.35)+(E21*0.25)</f>
        <v>72</v>
      </c>
      <c r="J21" s="71">
        <v>78.400000000000006</v>
      </c>
      <c r="K21" s="71">
        <v>78.400000000000006</v>
      </c>
      <c r="L21" s="12">
        <f t="shared" ref="L21:L33" si="1">(J21+K21)/2</f>
        <v>78.400000000000006</v>
      </c>
      <c r="M21" s="19">
        <f t="shared" ref="M21:M33" si="2">(L21*0.5)+(I21*0.4)+(D21*0.1)</f>
        <v>76.5</v>
      </c>
    </row>
    <row r="22" spans="1:13" ht="15.75" x14ac:dyDescent="0.25">
      <c r="A22" s="16">
        <v>3</v>
      </c>
      <c r="B22" s="65">
        <v>191560411003</v>
      </c>
      <c r="C22" s="66" t="s">
        <v>79</v>
      </c>
      <c r="D22" s="102">
        <v>85</v>
      </c>
      <c r="E22" s="71">
        <v>75</v>
      </c>
      <c r="F22" s="71">
        <v>82.5</v>
      </c>
      <c r="G22" s="71">
        <v>67.5</v>
      </c>
      <c r="H22" s="71"/>
      <c r="I22" s="103">
        <f t="shared" si="0"/>
        <v>74.625</v>
      </c>
      <c r="J22" s="71">
        <v>75.600000000000009</v>
      </c>
      <c r="K22" s="71">
        <v>75.600000000000009</v>
      </c>
      <c r="L22" s="12">
        <f t="shared" si="1"/>
        <v>75.600000000000009</v>
      </c>
      <c r="M22" s="19">
        <f t="shared" si="2"/>
        <v>76.150000000000006</v>
      </c>
    </row>
    <row r="23" spans="1:13" ht="15.75" x14ac:dyDescent="0.25">
      <c r="A23" s="16">
        <v>4</v>
      </c>
      <c r="B23" s="65">
        <v>191560411004</v>
      </c>
      <c r="C23" s="45" t="s">
        <v>80</v>
      </c>
      <c r="D23" s="102">
        <v>85</v>
      </c>
      <c r="E23" s="71">
        <v>75</v>
      </c>
      <c r="F23" s="71">
        <v>82.5</v>
      </c>
      <c r="G23" s="71">
        <v>85</v>
      </c>
      <c r="H23" s="71"/>
      <c r="I23" s="103">
        <f t="shared" si="0"/>
        <v>81.625</v>
      </c>
      <c r="J23" s="71">
        <v>75.600000000000009</v>
      </c>
      <c r="K23" s="71">
        <v>75.600000000000009</v>
      </c>
      <c r="L23" s="12">
        <f t="shared" si="1"/>
        <v>75.600000000000009</v>
      </c>
      <c r="M23" s="19">
        <f t="shared" si="2"/>
        <v>78.95</v>
      </c>
    </row>
    <row r="24" spans="1:13" ht="15.75" x14ac:dyDescent="0.25">
      <c r="A24" s="16">
        <v>5</v>
      </c>
      <c r="B24" s="67">
        <v>191560411005</v>
      </c>
      <c r="C24" s="68" t="s">
        <v>81</v>
      </c>
      <c r="D24" s="102">
        <v>85</v>
      </c>
      <c r="E24" s="71">
        <v>75</v>
      </c>
      <c r="F24" s="25">
        <v>37.5</v>
      </c>
      <c r="G24" s="25">
        <v>30</v>
      </c>
      <c r="H24" s="71">
        <v>52.5</v>
      </c>
      <c r="I24" s="103">
        <f>(H24*0.4)+(F24*0.35)+(E24*0.25)</f>
        <v>52.875</v>
      </c>
      <c r="J24" s="71">
        <v>68</v>
      </c>
      <c r="K24" s="71">
        <v>68</v>
      </c>
      <c r="L24" s="12">
        <f t="shared" si="1"/>
        <v>68</v>
      </c>
      <c r="M24" s="19">
        <f t="shared" si="2"/>
        <v>63.650000000000006</v>
      </c>
    </row>
    <row r="25" spans="1:13" ht="15.75" x14ac:dyDescent="0.25">
      <c r="A25" s="16">
        <v>6</v>
      </c>
      <c r="B25" s="65">
        <v>191560411006</v>
      </c>
      <c r="C25" s="66" t="s">
        <v>82</v>
      </c>
      <c r="D25" s="102">
        <v>85</v>
      </c>
      <c r="E25" s="71">
        <v>75</v>
      </c>
      <c r="F25" s="71">
        <v>65</v>
      </c>
      <c r="G25" s="71">
        <v>75</v>
      </c>
      <c r="H25" s="71"/>
      <c r="I25" s="103">
        <f t="shared" si="0"/>
        <v>71.5</v>
      </c>
      <c r="J25" s="71">
        <v>75.8</v>
      </c>
      <c r="K25" s="71">
        <v>75.8</v>
      </c>
      <c r="L25" s="12">
        <f t="shared" si="1"/>
        <v>75.8</v>
      </c>
      <c r="M25" s="19">
        <f t="shared" si="2"/>
        <v>75</v>
      </c>
    </row>
    <row r="26" spans="1:13" ht="15.75" x14ac:dyDescent="0.25">
      <c r="A26" s="16">
        <v>7</v>
      </c>
      <c r="B26" s="65">
        <v>191560411007</v>
      </c>
      <c r="C26" s="66" t="s">
        <v>83</v>
      </c>
      <c r="D26" s="102">
        <v>85</v>
      </c>
      <c r="E26" s="71">
        <v>75</v>
      </c>
      <c r="F26" s="71">
        <v>82.5</v>
      </c>
      <c r="G26" s="71">
        <v>85</v>
      </c>
      <c r="H26" s="71"/>
      <c r="I26" s="103">
        <f t="shared" si="0"/>
        <v>81.625</v>
      </c>
      <c r="J26" s="71">
        <v>74.8</v>
      </c>
      <c r="K26" s="71">
        <v>74.8</v>
      </c>
      <c r="L26" s="12">
        <f t="shared" si="1"/>
        <v>74.8</v>
      </c>
      <c r="M26" s="19">
        <f t="shared" si="2"/>
        <v>78.55</v>
      </c>
    </row>
    <row r="27" spans="1:13" ht="15.75" x14ac:dyDescent="0.25">
      <c r="A27" s="16">
        <v>8</v>
      </c>
      <c r="B27" s="65">
        <v>191560411008</v>
      </c>
      <c r="C27" s="45" t="s">
        <v>84</v>
      </c>
      <c r="D27" s="102">
        <v>85</v>
      </c>
      <c r="E27" s="71">
        <v>75</v>
      </c>
      <c r="F27" s="71">
        <v>70</v>
      </c>
      <c r="G27" s="71">
        <v>70</v>
      </c>
      <c r="H27" s="71"/>
      <c r="I27" s="103">
        <f t="shared" si="0"/>
        <v>71.25</v>
      </c>
      <c r="J27" s="71">
        <v>74.400000000000006</v>
      </c>
      <c r="K27" s="71">
        <v>74.400000000000006</v>
      </c>
      <c r="L27" s="12">
        <f t="shared" si="1"/>
        <v>74.400000000000006</v>
      </c>
      <c r="M27" s="19">
        <f t="shared" si="2"/>
        <v>74.2</v>
      </c>
    </row>
    <row r="28" spans="1:13" ht="15.75" x14ac:dyDescent="0.25">
      <c r="A28" s="16">
        <v>9</v>
      </c>
      <c r="B28" s="44">
        <v>191560411009</v>
      </c>
      <c r="C28" s="45" t="s">
        <v>85</v>
      </c>
      <c r="D28" s="102">
        <v>85</v>
      </c>
      <c r="E28" s="71">
        <v>75</v>
      </c>
      <c r="F28" s="71">
        <v>65</v>
      </c>
      <c r="G28" s="71">
        <v>77.5</v>
      </c>
      <c r="H28" s="71"/>
      <c r="I28" s="103">
        <f t="shared" si="0"/>
        <v>72.5</v>
      </c>
      <c r="J28" s="71">
        <v>69.2</v>
      </c>
      <c r="K28" s="71">
        <v>69.2</v>
      </c>
      <c r="L28" s="12">
        <f t="shared" si="1"/>
        <v>69.2</v>
      </c>
      <c r="M28" s="19">
        <f t="shared" si="2"/>
        <v>72.099999999999994</v>
      </c>
    </row>
    <row r="29" spans="1:13" ht="15.75" x14ac:dyDescent="0.25">
      <c r="A29" s="16">
        <v>10</v>
      </c>
      <c r="B29" s="65">
        <v>191560411010</v>
      </c>
      <c r="C29" s="45" t="s">
        <v>86</v>
      </c>
      <c r="D29" s="102">
        <v>85</v>
      </c>
      <c r="E29" s="71">
        <v>78</v>
      </c>
      <c r="F29" s="71">
        <v>80</v>
      </c>
      <c r="G29" s="71">
        <v>75</v>
      </c>
      <c r="H29" s="71"/>
      <c r="I29" s="103">
        <f t="shared" si="0"/>
        <v>77.5</v>
      </c>
      <c r="J29" s="71">
        <v>71.2</v>
      </c>
      <c r="K29" s="71">
        <v>71.2</v>
      </c>
      <c r="L29" s="12">
        <f t="shared" si="1"/>
        <v>71.2</v>
      </c>
      <c r="M29" s="19">
        <f t="shared" si="2"/>
        <v>75.099999999999994</v>
      </c>
    </row>
    <row r="30" spans="1:13" ht="15.75" x14ac:dyDescent="0.25">
      <c r="A30" s="105">
        <v>11</v>
      </c>
      <c r="B30" s="69">
        <v>191560411011</v>
      </c>
      <c r="C30" s="70" t="s">
        <v>87</v>
      </c>
      <c r="D30" s="107"/>
      <c r="E30" s="96"/>
      <c r="F30" s="96"/>
      <c r="G30" s="97">
        <v>35</v>
      </c>
      <c r="H30" s="96"/>
      <c r="I30" s="96"/>
      <c r="J30" s="96"/>
      <c r="K30" s="96"/>
      <c r="L30" s="96"/>
      <c r="M30" s="96"/>
    </row>
    <row r="31" spans="1:13" ht="15.75" x14ac:dyDescent="0.25">
      <c r="A31" s="16">
        <v>12</v>
      </c>
      <c r="B31" s="65">
        <v>191560411012</v>
      </c>
      <c r="C31" s="66" t="s">
        <v>88</v>
      </c>
      <c r="D31" s="102">
        <v>85</v>
      </c>
      <c r="E31" s="71">
        <v>85</v>
      </c>
      <c r="F31" s="71">
        <v>77.5</v>
      </c>
      <c r="G31" s="71">
        <v>60</v>
      </c>
      <c r="H31" s="71"/>
      <c r="I31" s="103">
        <f t="shared" si="0"/>
        <v>72.375</v>
      </c>
      <c r="J31" s="71">
        <v>75</v>
      </c>
      <c r="K31" s="71">
        <v>75</v>
      </c>
      <c r="L31" s="12">
        <f t="shared" si="1"/>
        <v>75</v>
      </c>
      <c r="M31" s="19">
        <f t="shared" si="2"/>
        <v>74.95</v>
      </c>
    </row>
    <row r="32" spans="1:13" ht="15.75" x14ac:dyDescent="0.25">
      <c r="A32" s="16">
        <v>13</v>
      </c>
      <c r="B32" s="65">
        <v>191560411013</v>
      </c>
      <c r="C32" s="45" t="s">
        <v>89</v>
      </c>
      <c r="D32" s="102">
        <v>85</v>
      </c>
      <c r="E32" s="71">
        <v>78</v>
      </c>
      <c r="F32" s="71">
        <v>77.5</v>
      </c>
      <c r="G32" s="71">
        <v>80</v>
      </c>
      <c r="H32" s="71"/>
      <c r="I32" s="103">
        <f t="shared" si="0"/>
        <v>78.625</v>
      </c>
      <c r="J32" s="71">
        <v>71.599999999999994</v>
      </c>
      <c r="K32" s="71">
        <v>71.599999999999994</v>
      </c>
      <c r="L32" s="12">
        <f t="shared" si="1"/>
        <v>71.599999999999994</v>
      </c>
      <c r="M32" s="19">
        <f t="shared" si="2"/>
        <v>75.75</v>
      </c>
    </row>
    <row r="33" spans="1:13" ht="15.75" x14ac:dyDescent="0.25">
      <c r="A33" s="16">
        <v>14</v>
      </c>
      <c r="B33" s="65">
        <v>191560411014</v>
      </c>
      <c r="C33" s="66" t="s">
        <v>90</v>
      </c>
      <c r="D33" s="102">
        <v>85</v>
      </c>
      <c r="E33" s="71">
        <v>75</v>
      </c>
      <c r="F33" s="71">
        <v>82.5</v>
      </c>
      <c r="G33" s="71">
        <v>72.5</v>
      </c>
      <c r="H33" s="71"/>
      <c r="I33" s="103">
        <f t="shared" si="0"/>
        <v>76.625</v>
      </c>
      <c r="J33" s="71">
        <v>77.599999999999994</v>
      </c>
      <c r="K33" s="71">
        <v>77.599999999999994</v>
      </c>
      <c r="L33" s="12">
        <f t="shared" si="1"/>
        <v>77.599999999999994</v>
      </c>
      <c r="M33" s="19">
        <f t="shared" si="2"/>
        <v>77.95</v>
      </c>
    </row>
    <row r="34" spans="1:13" ht="15.75" x14ac:dyDescent="0.25">
      <c r="A34" s="16">
        <v>15</v>
      </c>
      <c r="B34" s="65">
        <v>191560411015</v>
      </c>
      <c r="C34" s="66" t="s">
        <v>91</v>
      </c>
      <c r="D34" s="102">
        <v>85</v>
      </c>
      <c r="E34" s="71">
        <v>75</v>
      </c>
      <c r="F34" s="71">
        <v>72.5</v>
      </c>
      <c r="G34" s="71">
        <v>75</v>
      </c>
      <c r="H34" s="71"/>
      <c r="I34" s="103">
        <f>(G34*0.4)+(F34*0.35)+(E34*0.25)</f>
        <v>74.125</v>
      </c>
      <c r="J34" s="71">
        <v>75.8</v>
      </c>
      <c r="K34" s="71">
        <v>75.8</v>
      </c>
      <c r="L34" s="12">
        <f>(J34+K34)/2</f>
        <v>75.8</v>
      </c>
      <c r="M34" s="19">
        <f t="shared" ref="M34:M48" si="3">(L34*0.5)+(I34*0.4)+(D34*0.1)</f>
        <v>76.05</v>
      </c>
    </row>
    <row r="35" spans="1:13" ht="15.75" x14ac:dyDescent="0.25">
      <c r="A35" s="16">
        <v>16</v>
      </c>
      <c r="B35" s="65">
        <v>191560411016</v>
      </c>
      <c r="C35" s="45" t="s">
        <v>92</v>
      </c>
      <c r="D35" s="102">
        <v>85</v>
      </c>
      <c r="E35" s="71">
        <v>85</v>
      </c>
      <c r="F35" s="71">
        <v>67.5</v>
      </c>
      <c r="G35" s="71">
        <v>77.5</v>
      </c>
      <c r="H35" s="71"/>
      <c r="I35" s="103">
        <f t="shared" ref="I35:I48" si="4">(G35*0.4)+(F35*0.35)+(E35*0.25)</f>
        <v>75.875</v>
      </c>
      <c r="J35" s="71">
        <v>74</v>
      </c>
      <c r="K35" s="71">
        <v>74</v>
      </c>
      <c r="L35" s="12">
        <f t="shared" ref="L35:L48" si="5">(J35+K35)/2</f>
        <v>74</v>
      </c>
      <c r="M35" s="19">
        <f t="shared" si="3"/>
        <v>75.849999999999994</v>
      </c>
    </row>
    <row r="36" spans="1:13" ht="15.75" x14ac:dyDescent="0.25">
      <c r="A36" s="16">
        <v>17</v>
      </c>
      <c r="B36" s="65">
        <v>191560411017</v>
      </c>
      <c r="C36" s="45" t="s">
        <v>93</v>
      </c>
      <c r="D36" s="102">
        <v>85</v>
      </c>
      <c r="E36" s="71">
        <v>75</v>
      </c>
      <c r="F36" s="71">
        <v>75</v>
      </c>
      <c r="G36" s="71">
        <v>77.5</v>
      </c>
      <c r="H36" s="71"/>
      <c r="I36" s="103">
        <f t="shared" si="4"/>
        <v>76</v>
      </c>
      <c r="J36" s="71">
        <v>83.4</v>
      </c>
      <c r="K36" s="71">
        <v>83.4</v>
      </c>
      <c r="L36" s="12">
        <f t="shared" si="5"/>
        <v>83.4</v>
      </c>
      <c r="M36" s="19">
        <f t="shared" si="3"/>
        <v>80.600000000000009</v>
      </c>
    </row>
    <row r="37" spans="1:13" ht="15.75" x14ac:dyDescent="0.25">
      <c r="A37" s="16">
        <v>18</v>
      </c>
      <c r="B37" s="65">
        <v>191560411018</v>
      </c>
      <c r="C37" s="45" t="s">
        <v>94</v>
      </c>
      <c r="D37" s="102">
        <v>85</v>
      </c>
      <c r="E37" s="71">
        <v>75</v>
      </c>
      <c r="F37" s="71">
        <v>77.5</v>
      </c>
      <c r="G37" s="71">
        <v>82.5</v>
      </c>
      <c r="H37" s="71"/>
      <c r="I37" s="103">
        <f t="shared" si="4"/>
        <v>78.875</v>
      </c>
      <c r="J37" s="71">
        <v>82.6</v>
      </c>
      <c r="K37" s="71">
        <v>82.6</v>
      </c>
      <c r="L37" s="12">
        <f t="shared" si="5"/>
        <v>82.6</v>
      </c>
      <c r="M37" s="19">
        <f t="shared" si="3"/>
        <v>81.349999999999994</v>
      </c>
    </row>
    <row r="38" spans="1:13" ht="15.75" x14ac:dyDescent="0.25">
      <c r="A38" s="16">
        <v>19</v>
      </c>
      <c r="B38" s="65">
        <v>191560411019</v>
      </c>
      <c r="C38" s="45" t="s">
        <v>95</v>
      </c>
      <c r="D38" s="102">
        <v>85</v>
      </c>
      <c r="E38" s="71">
        <v>75</v>
      </c>
      <c r="F38" s="71">
        <v>70</v>
      </c>
      <c r="G38" s="71">
        <v>77.5</v>
      </c>
      <c r="H38" s="71"/>
      <c r="I38" s="103">
        <f t="shared" si="4"/>
        <v>74.25</v>
      </c>
      <c r="J38" s="71">
        <v>74.8</v>
      </c>
      <c r="K38" s="71">
        <v>74.8</v>
      </c>
      <c r="L38" s="12">
        <f t="shared" si="5"/>
        <v>74.8</v>
      </c>
      <c r="M38" s="19">
        <f t="shared" si="3"/>
        <v>75.599999999999994</v>
      </c>
    </row>
    <row r="39" spans="1:13" ht="15.75" x14ac:dyDescent="0.25">
      <c r="A39" s="16">
        <v>20</v>
      </c>
      <c r="B39" s="65">
        <v>191560411020</v>
      </c>
      <c r="C39" s="45" t="s">
        <v>96</v>
      </c>
      <c r="D39" s="102">
        <v>85</v>
      </c>
      <c r="E39" s="71">
        <v>75</v>
      </c>
      <c r="F39" s="71">
        <v>67.5</v>
      </c>
      <c r="G39" s="71">
        <v>62.5</v>
      </c>
      <c r="H39" s="71"/>
      <c r="I39" s="103">
        <f t="shared" si="4"/>
        <v>67.375</v>
      </c>
      <c r="J39" s="71">
        <v>74.8</v>
      </c>
      <c r="K39" s="71">
        <v>74.8</v>
      </c>
      <c r="L39" s="12">
        <f t="shared" si="5"/>
        <v>74.8</v>
      </c>
      <c r="M39" s="19">
        <f t="shared" si="3"/>
        <v>72.849999999999994</v>
      </c>
    </row>
    <row r="40" spans="1:13" ht="15.75" x14ac:dyDescent="0.25">
      <c r="A40" s="16">
        <v>21</v>
      </c>
      <c r="B40" s="65">
        <v>191560411021</v>
      </c>
      <c r="C40" s="45" t="s">
        <v>97</v>
      </c>
      <c r="D40" s="102">
        <v>85</v>
      </c>
      <c r="E40" s="71">
        <v>75</v>
      </c>
      <c r="F40" s="71">
        <v>82.5</v>
      </c>
      <c r="G40" s="71">
        <v>85</v>
      </c>
      <c r="H40" s="71"/>
      <c r="I40" s="103">
        <f t="shared" si="4"/>
        <v>81.625</v>
      </c>
      <c r="J40" s="71">
        <v>77.8</v>
      </c>
      <c r="K40" s="71">
        <v>77.8</v>
      </c>
      <c r="L40" s="12">
        <f t="shared" si="5"/>
        <v>77.8</v>
      </c>
      <c r="M40" s="19">
        <f t="shared" si="3"/>
        <v>80.05</v>
      </c>
    </row>
    <row r="41" spans="1:13" ht="15.75" x14ac:dyDescent="0.25">
      <c r="A41" s="16">
        <v>22</v>
      </c>
      <c r="B41" s="65">
        <v>191560411022</v>
      </c>
      <c r="C41" s="45" t="s">
        <v>98</v>
      </c>
      <c r="D41" s="102">
        <v>85</v>
      </c>
      <c r="E41" s="71">
        <v>75</v>
      </c>
      <c r="F41" s="25">
        <v>40</v>
      </c>
      <c r="G41" s="25">
        <v>40</v>
      </c>
      <c r="H41" s="71">
        <v>60</v>
      </c>
      <c r="I41" s="103">
        <f>(H41*0.4)+(F41*0.35)+(E41*0.25)</f>
        <v>56.75</v>
      </c>
      <c r="J41" s="71">
        <v>69.2</v>
      </c>
      <c r="K41" s="71">
        <v>69.2</v>
      </c>
      <c r="L41" s="12">
        <f t="shared" si="5"/>
        <v>69.2</v>
      </c>
      <c r="M41" s="19">
        <f t="shared" si="3"/>
        <v>65.800000000000011</v>
      </c>
    </row>
    <row r="42" spans="1:13" ht="15.75" x14ac:dyDescent="0.25">
      <c r="A42" s="16">
        <v>23</v>
      </c>
      <c r="B42" s="65">
        <v>191560411023</v>
      </c>
      <c r="C42" s="66" t="s">
        <v>99</v>
      </c>
      <c r="D42" s="102">
        <v>85</v>
      </c>
      <c r="E42" s="71">
        <v>75</v>
      </c>
      <c r="F42" s="71">
        <v>77.5</v>
      </c>
      <c r="G42" s="71">
        <v>82.5</v>
      </c>
      <c r="H42" s="71"/>
      <c r="I42" s="103">
        <f t="shared" si="4"/>
        <v>78.875</v>
      </c>
      <c r="J42" s="71">
        <v>78</v>
      </c>
      <c r="K42" s="71">
        <v>78</v>
      </c>
      <c r="L42" s="12">
        <f t="shared" si="5"/>
        <v>78</v>
      </c>
      <c r="M42" s="19">
        <f t="shared" si="3"/>
        <v>79.05</v>
      </c>
    </row>
    <row r="43" spans="1:13" ht="15.75" x14ac:dyDescent="0.25">
      <c r="A43" s="16">
        <v>24</v>
      </c>
      <c r="B43" s="65">
        <v>191560411024</v>
      </c>
      <c r="C43" s="66" t="s">
        <v>100</v>
      </c>
      <c r="D43" s="102">
        <v>85</v>
      </c>
      <c r="E43" s="71">
        <v>75</v>
      </c>
      <c r="F43" s="71">
        <v>60</v>
      </c>
      <c r="G43" s="25">
        <v>55</v>
      </c>
      <c r="H43" s="71">
        <v>60</v>
      </c>
      <c r="I43" s="103">
        <f>(H43*0.4)+(F43*0.35)+(E43*0.25)</f>
        <v>63.75</v>
      </c>
      <c r="J43" s="71">
        <v>78.599999999999994</v>
      </c>
      <c r="K43" s="71">
        <v>78.599999999999994</v>
      </c>
      <c r="L43" s="12">
        <f t="shared" si="5"/>
        <v>78.599999999999994</v>
      </c>
      <c r="M43" s="19">
        <f t="shared" si="3"/>
        <v>73.3</v>
      </c>
    </row>
    <row r="44" spans="1:13" ht="15.75" x14ac:dyDescent="0.25">
      <c r="A44" s="16">
        <v>25</v>
      </c>
      <c r="B44" s="65">
        <v>191560411025</v>
      </c>
      <c r="C44" s="45" t="s">
        <v>101</v>
      </c>
      <c r="D44" s="102">
        <v>85</v>
      </c>
      <c r="E44" s="71">
        <v>75</v>
      </c>
      <c r="F44" s="71">
        <v>82.5</v>
      </c>
      <c r="G44" s="71">
        <v>87.5</v>
      </c>
      <c r="H44" s="71"/>
      <c r="I44" s="103">
        <f t="shared" si="4"/>
        <v>82.625</v>
      </c>
      <c r="J44" s="71">
        <v>93</v>
      </c>
      <c r="K44" s="71">
        <v>93</v>
      </c>
      <c r="L44" s="12">
        <f t="shared" si="5"/>
        <v>93</v>
      </c>
      <c r="M44" s="19">
        <f t="shared" si="3"/>
        <v>88.050000000000011</v>
      </c>
    </row>
    <row r="45" spans="1:13" ht="15.75" x14ac:dyDescent="0.25">
      <c r="A45" s="16">
        <v>26</v>
      </c>
      <c r="B45" s="65">
        <v>191560411026</v>
      </c>
      <c r="C45" s="66" t="s">
        <v>102</v>
      </c>
      <c r="D45" s="102">
        <v>85</v>
      </c>
      <c r="E45" s="71">
        <v>75</v>
      </c>
      <c r="F45" s="25">
        <v>52.5</v>
      </c>
      <c r="G45" s="71">
        <v>75</v>
      </c>
      <c r="H45" s="71"/>
      <c r="I45" s="103">
        <f t="shared" si="4"/>
        <v>67.125</v>
      </c>
      <c r="J45" s="71">
        <v>91.6</v>
      </c>
      <c r="K45" s="71">
        <v>91.6</v>
      </c>
      <c r="L45" s="12">
        <f t="shared" si="5"/>
        <v>91.6</v>
      </c>
      <c r="M45" s="19">
        <f t="shared" si="3"/>
        <v>81.150000000000006</v>
      </c>
    </row>
    <row r="46" spans="1:13" ht="15.75" x14ac:dyDescent="0.25">
      <c r="A46" s="16">
        <v>27</v>
      </c>
      <c r="B46" s="65">
        <v>191560411027</v>
      </c>
      <c r="C46" s="45" t="s">
        <v>103</v>
      </c>
      <c r="D46" s="102">
        <v>85</v>
      </c>
      <c r="E46" s="71">
        <v>75</v>
      </c>
      <c r="F46" s="71">
        <v>82.5</v>
      </c>
      <c r="G46" s="71">
        <v>72.5</v>
      </c>
      <c r="H46" s="71"/>
      <c r="I46" s="103">
        <f t="shared" si="4"/>
        <v>76.625</v>
      </c>
      <c r="J46" s="71">
        <v>74.800000000000011</v>
      </c>
      <c r="K46" s="71">
        <v>74.800000000000011</v>
      </c>
      <c r="L46" s="12">
        <f t="shared" si="5"/>
        <v>74.800000000000011</v>
      </c>
      <c r="M46" s="19">
        <f t="shared" si="3"/>
        <v>76.550000000000011</v>
      </c>
    </row>
    <row r="47" spans="1:13" ht="15.75" x14ac:dyDescent="0.25">
      <c r="A47" s="16">
        <v>28</v>
      </c>
      <c r="B47" s="65">
        <v>191560411028</v>
      </c>
      <c r="C47" s="45" t="s">
        <v>104</v>
      </c>
      <c r="D47" s="102">
        <v>85</v>
      </c>
      <c r="E47" s="71">
        <v>75</v>
      </c>
      <c r="F47" s="71">
        <v>80</v>
      </c>
      <c r="G47" s="71">
        <v>67.5</v>
      </c>
      <c r="H47" s="71"/>
      <c r="I47" s="103">
        <f t="shared" si="4"/>
        <v>73.75</v>
      </c>
      <c r="J47" s="71">
        <v>74.800000000000011</v>
      </c>
      <c r="K47" s="71">
        <v>74.800000000000011</v>
      </c>
      <c r="L47" s="12">
        <f>(J47+K47)/2</f>
        <v>74.800000000000011</v>
      </c>
      <c r="M47" s="19">
        <f t="shared" si="3"/>
        <v>75.400000000000006</v>
      </c>
    </row>
    <row r="48" spans="1:13" ht="15.75" x14ac:dyDescent="0.25">
      <c r="A48" s="16">
        <v>29</v>
      </c>
      <c r="B48" s="65">
        <v>191560411029</v>
      </c>
      <c r="C48" s="45" t="s">
        <v>105</v>
      </c>
      <c r="D48" s="102">
        <v>85</v>
      </c>
      <c r="E48" s="71">
        <v>75</v>
      </c>
      <c r="F48" s="71">
        <v>82.5</v>
      </c>
      <c r="G48" s="71">
        <v>85</v>
      </c>
      <c r="H48" s="71"/>
      <c r="I48" s="103">
        <f t="shared" si="4"/>
        <v>81.625</v>
      </c>
      <c r="J48" s="71">
        <v>74.400000000000006</v>
      </c>
      <c r="K48" s="71">
        <v>74.400000000000006</v>
      </c>
      <c r="L48" s="12">
        <f t="shared" si="5"/>
        <v>74.400000000000006</v>
      </c>
      <c r="M48" s="19">
        <f t="shared" si="3"/>
        <v>78.349999999999994</v>
      </c>
    </row>
    <row r="49" spans="1:13" ht="15.75" x14ac:dyDescent="0.25">
      <c r="A49" s="105">
        <v>30</v>
      </c>
      <c r="B49" s="106">
        <v>201560411035</v>
      </c>
      <c r="C49" s="21" t="s">
        <v>33</v>
      </c>
      <c r="D49" s="102"/>
      <c r="E49" s="12"/>
      <c r="F49" s="12"/>
      <c r="G49" s="12"/>
      <c r="H49" s="12"/>
      <c r="I49" s="103"/>
      <c r="J49" s="12"/>
      <c r="K49" s="12"/>
      <c r="L49" s="12"/>
      <c r="M49" s="19"/>
    </row>
    <row r="50" spans="1:13" ht="15.75" x14ac:dyDescent="0.25">
      <c r="A50" s="105">
        <v>31</v>
      </c>
      <c r="B50" s="106">
        <v>201560411036</v>
      </c>
      <c r="C50" s="18" t="s">
        <v>34</v>
      </c>
      <c r="D50" s="102"/>
      <c r="E50" s="12"/>
      <c r="F50" s="12"/>
      <c r="G50" s="25"/>
      <c r="H50" s="12"/>
      <c r="I50" s="103"/>
      <c r="J50" s="12"/>
      <c r="K50" s="12"/>
      <c r="L50" s="12"/>
      <c r="M50" s="19"/>
    </row>
    <row r="51" spans="1:13" ht="15.75" x14ac:dyDescent="0.25">
      <c r="A51" s="105">
        <v>32</v>
      </c>
      <c r="B51" s="106">
        <v>201560411037</v>
      </c>
      <c r="C51" s="23" t="s">
        <v>35</v>
      </c>
      <c r="D51" s="102"/>
      <c r="E51" s="12"/>
      <c r="F51" s="12"/>
      <c r="G51" s="12"/>
      <c r="H51" s="12"/>
      <c r="I51" s="103"/>
      <c r="J51" s="12"/>
      <c r="K51" s="12"/>
      <c r="L51" s="12"/>
      <c r="M51" s="19"/>
    </row>
    <row r="52" spans="1:13" x14ac:dyDescent="0.25">
      <c r="G52" s="6"/>
      <c r="H52" s="6"/>
      <c r="I52" s="6"/>
      <c r="J52" s="6"/>
      <c r="K52" s="6"/>
      <c r="L52" s="6"/>
    </row>
    <row r="53" spans="1:13" x14ac:dyDescent="0.25">
      <c r="A53" s="9"/>
      <c r="B53" s="10" t="s">
        <v>36</v>
      </c>
      <c r="C53" s="9"/>
      <c r="D53" s="9"/>
      <c r="E53" s="9"/>
      <c r="F53" s="11"/>
      <c r="H53" s="9"/>
      <c r="I53" s="9"/>
      <c r="J53" s="11" t="s">
        <v>44</v>
      </c>
      <c r="K53" s="11"/>
      <c r="L53" s="11"/>
    </row>
    <row r="54" spans="1:13" x14ac:dyDescent="0.25">
      <c r="A54" s="9"/>
      <c r="B54" s="10" t="s">
        <v>37</v>
      </c>
      <c r="C54" s="9"/>
      <c r="D54" s="9"/>
      <c r="E54" s="9"/>
      <c r="F54" s="11"/>
      <c r="H54" s="9"/>
      <c r="I54" s="9"/>
      <c r="J54" s="11" t="s">
        <v>38</v>
      </c>
      <c r="K54" s="11"/>
      <c r="L54" s="11"/>
    </row>
    <row r="55" spans="1:13" x14ac:dyDescent="0.25">
      <c r="A55" s="9"/>
      <c r="B55" s="10"/>
      <c r="C55" s="9"/>
      <c r="D55" s="9"/>
      <c r="E55" s="9"/>
      <c r="F55" s="11"/>
      <c r="H55" s="9"/>
      <c r="I55" s="9"/>
      <c r="J55" s="11"/>
      <c r="K55" s="11"/>
      <c r="L55" s="11"/>
    </row>
    <row r="56" spans="1:13" x14ac:dyDescent="0.25">
      <c r="A56" s="9"/>
      <c r="B56" s="9"/>
      <c r="C56" s="9"/>
      <c r="D56" s="9"/>
      <c r="E56" s="9"/>
      <c r="H56" s="9"/>
      <c r="I56" s="9"/>
    </row>
    <row r="57" spans="1:13" x14ac:dyDescent="0.25">
      <c r="A57" s="9"/>
      <c r="B57" s="9"/>
      <c r="C57" s="9"/>
      <c r="D57" s="9"/>
      <c r="E57" s="9"/>
      <c r="H57" s="9"/>
      <c r="I57" s="9"/>
    </row>
    <row r="58" spans="1:13" x14ac:dyDescent="0.25">
      <c r="A58" s="9"/>
      <c r="B58" s="9"/>
      <c r="C58" s="9"/>
      <c r="D58" s="9"/>
      <c r="E58" s="9"/>
      <c r="H58" s="9"/>
      <c r="I58" s="9"/>
    </row>
    <row r="59" spans="1:13" x14ac:dyDescent="0.25">
      <c r="A59" s="9"/>
      <c r="B59" s="10" t="s">
        <v>47</v>
      </c>
      <c r="C59" s="10"/>
      <c r="D59" s="10"/>
      <c r="E59" s="10"/>
      <c r="F59" s="10"/>
      <c r="H59" s="10"/>
      <c r="I59" s="10"/>
      <c r="J59" s="10" t="s">
        <v>39</v>
      </c>
      <c r="K59" s="10"/>
      <c r="L59" s="10"/>
    </row>
  </sheetData>
  <mergeCells count="23">
    <mergeCell ref="D12:F12"/>
    <mergeCell ref="D13:F13"/>
    <mergeCell ref="D14:F14"/>
    <mergeCell ref="D15:F15"/>
    <mergeCell ref="B6:J6"/>
    <mergeCell ref="B7:J7"/>
    <mergeCell ref="B8:J8"/>
    <mergeCell ref="B10:J10"/>
    <mergeCell ref="D11:F11"/>
    <mergeCell ref="H1:J1"/>
    <mergeCell ref="B2:J2"/>
    <mergeCell ref="B3:J3"/>
    <mergeCell ref="B4:J4"/>
    <mergeCell ref="B5:J5"/>
    <mergeCell ref="I17:I19"/>
    <mergeCell ref="J17:K17"/>
    <mergeCell ref="L17:L19"/>
    <mergeCell ref="G18:H18"/>
    <mergeCell ref="A17:A19"/>
    <mergeCell ref="B17:B19"/>
    <mergeCell ref="C17:C19"/>
    <mergeCell ref="D17:D19"/>
    <mergeCell ref="E17:H17"/>
  </mergeCells>
  <pageMargins left="3.13" right="0.25" top="0.75" bottom="0.75" header="0.3" footer="0.3"/>
  <pageSetup paperSize="5" scale="56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opLeftCell="A131" workbookViewId="0">
      <selection activeCell="A141" sqref="A141:XFD206"/>
    </sheetView>
  </sheetViews>
  <sheetFormatPr defaultColWidth="8.85546875" defaultRowHeight="15" x14ac:dyDescent="0.25"/>
  <cols>
    <col min="1" max="1" width="8.85546875" style="1"/>
    <col min="2" max="2" width="7.42578125" style="1" bestFit="1" customWidth="1"/>
    <col min="3" max="3" width="19.42578125" style="1" customWidth="1"/>
    <col min="4" max="4" width="24.85546875" style="1" customWidth="1"/>
    <col min="5" max="5" width="7" style="1" customWidth="1"/>
    <col min="6" max="10" width="8.85546875" style="1"/>
    <col min="11" max="11" width="9" style="1" customWidth="1"/>
  </cols>
  <sheetData>
    <row r="1" spans="2:10" s="1" customFormat="1" ht="16.5" x14ac:dyDescent="0.25">
      <c r="B1" s="127"/>
      <c r="C1" s="127"/>
      <c r="D1" s="127"/>
      <c r="E1" s="127"/>
      <c r="F1" s="127"/>
      <c r="G1" s="127"/>
      <c r="H1" s="150" t="s">
        <v>380</v>
      </c>
      <c r="I1" s="150"/>
      <c r="J1" s="150"/>
    </row>
    <row r="2" spans="2:10" s="1" customFormat="1" ht="15.75" customHeight="1" x14ac:dyDescent="0.25">
      <c r="B2" s="151" t="s">
        <v>381</v>
      </c>
      <c r="C2" s="151"/>
      <c r="D2" s="151"/>
      <c r="E2" s="151"/>
      <c r="F2" s="151"/>
      <c r="G2" s="151"/>
      <c r="H2" s="151"/>
      <c r="I2" s="151"/>
      <c r="J2" s="151"/>
    </row>
    <row r="3" spans="2:10" s="1" customFormat="1" ht="15.75" x14ac:dyDescent="0.25">
      <c r="B3" s="152" t="s">
        <v>382</v>
      </c>
      <c r="C3" s="152"/>
      <c r="D3" s="152"/>
      <c r="E3" s="152"/>
      <c r="F3" s="152"/>
      <c r="G3" s="152"/>
      <c r="H3" s="152"/>
      <c r="I3" s="152"/>
      <c r="J3" s="152"/>
    </row>
    <row r="4" spans="2:10" s="1" customFormat="1" ht="15.75" customHeight="1" x14ac:dyDescent="0.25">
      <c r="B4" s="151" t="s">
        <v>383</v>
      </c>
      <c r="C4" s="151"/>
      <c r="D4" s="151"/>
      <c r="E4" s="151"/>
      <c r="F4" s="151"/>
      <c r="G4" s="151"/>
      <c r="H4" s="151"/>
      <c r="I4" s="151"/>
      <c r="J4" s="151"/>
    </row>
    <row r="5" spans="2:10" s="1" customFormat="1" ht="15.75" customHeight="1" x14ac:dyDescent="0.25">
      <c r="B5" s="151" t="s">
        <v>384</v>
      </c>
      <c r="C5" s="151"/>
      <c r="D5" s="151"/>
      <c r="E5" s="151"/>
      <c r="F5" s="151"/>
      <c r="G5" s="151"/>
      <c r="H5" s="151"/>
      <c r="I5" s="151"/>
      <c r="J5" s="151"/>
    </row>
    <row r="6" spans="2:10" s="1" customFormat="1" ht="15.75" customHeight="1" x14ac:dyDescent="0.25">
      <c r="B6" s="151" t="s">
        <v>385</v>
      </c>
      <c r="C6" s="151"/>
      <c r="D6" s="151"/>
      <c r="E6" s="151"/>
      <c r="F6" s="151"/>
      <c r="G6" s="151"/>
      <c r="H6" s="151"/>
      <c r="I6" s="151"/>
      <c r="J6" s="151"/>
    </row>
    <row r="7" spans="2:10" s="1" customFormat="1" ht="15.75" customHeight="1" x14ac:dyDescent="0.25">
      <c r="B7" s="153" t="s">
        <v>386</v>
      </c>
      <c r="C7" s="153"/>
      <c r="D7" s="153"/>
      <c r="E7" s="153"/>
      <c r="F7" s="153"/>
      <c r="G7" s="153"/>
      <c r="H7" s="153"/>
      <c r="I7" s="153"/>
      <c r="J7" s="153"/>
    </row>
    <row r="8" spans="2:10" s="1" customFormat="1" ht="15.75" customHeight="1" x14ac:dyDescent="0.25">
      <c r="B8" s="154" t="s">
        <v>387</v>
      </c>
      <c r="C8" s="154"/>
      <c r="D8" s="154"/>
      <c r="E8" s="154"/>
      <c r="F8" s="154"/>
      <c r="G8" s="154"/>
      <c r="H8" s="154"/>
      <c r="I8" s="154"/>
      <c r="J8" s="154"/>
    </row>
    <row r="9" spans="2:10" s="1" customFormat="1" ht="15.75" x14ac:dyDescent="0.25">
      <c r="B9" s="127"/>
      <c r="C9" s="127"/>
      <c r="D9" s="127"/>
      <c r="E9" s="127"/>
      <c r="F9" s="127"/>
      <c r="G9" s="127"/>
      <c r="H9" s="127"/>
      <c r="I9" s="127"/>
      <c r="J9" s="127"/>
    </row>
    <row r="10" spans="2:10" s="1" customFormat="1" ht="15.75" x14ac:dyDescent="0.25">
      <c r="B10" s="155" t="s">
        <v>388</v>
      </c>
      <c r="C10" s="155"/>
      <c r="D10" s="155"/>
      <c r="E10" s="155"/>
      <c r="F10" s="155"/>
      <c r="G10" s="155"/>
      <c r="H10" s="155"/>
      <c r="I10" s="155"/>
      <c r="J10" s="155"/>
    </row>
    <row r="11" spans="2:10" s="1" customFormat="1" ht="15.75" x14ac:dyDescent="0.25">
      <c r="B11" s="127"/>
      <c r="C11" s="128" t="s">
        <v>389</v>
      </c>
      <c r="D11" s="149" t="s">
        <v>390</v>
      </c>
      <c r="E11" s="149"/>
      <c r="F11" s="149"/>
      <c r="G11" s="127"/>
      <c r="H11" s="127"/>
      <c r="I11" s="127"/>
      <c r="J11" s="127"/>
    </row>
    <row r="12" spans="2:10" s="1" customFormat="1" ht="18.75" customHeight="1" x14ac:dyDescent="0.25">
      <c r="B12" s="127"/>
      <c r="C12" s="128" t="s">
        <v>391</v>
      </c>
      <c r="D12" s="149" t="s">
        <v>392</v>
      </c>
      <c r="E12" s="149"/>
      <c r="F12" s="149"/>
      <c r="G12" s="127"/>
      <c r="H12" s="127"/>
      <c r="I12" s="127"/>
      <c r="J12" s="127"/>
    </row>
    <row r="13" spans="2:10" s="1" customFormat="1" ht="15.75" x14ac:dyDescent="0.25">
      <c r="B13" s="127"/>
      <c r="C13" s="128" t="s">
        <v>393</v>
      </c>
      <c r="D13" s="149" t="s">
        <v>394</v>
      </c>
      <c r="E13" s="149"/>
      <c r="F13" s="149"/>
      <c r="G13" s="127"/>
      <c r="H13" s="127"/>
      <c r="I13" s="127"/>
      <c r="J13" s="127"/>
    </row>
    <row r="14" spans="2:10" s="1" customFormat="1" ht="15.75" x14ac:dyDescent="0.25">
      <c r="B14" s="127"/>
      <c r="C14" s="128" t="s">
        <v>395</v>
      </c>
      <c r="D14" s="149" t="s">
        <v>399</v>
      </c>
      <c r="E14" s="149"/>
      <c r="F14" s="149"/>
      <c r="G14" s="127"/>
      <c r="H14" s="127"/>
      <c r="I14" s="127"/>
      <c r="J14" s="127"/>
    </row>
    <row r="15" spans="2:10" s="1" customFormat="1" ht="15.75" x14ac:dyDescent="0.25">
      <c r="B15" s="127"/>
      <c r="C15" s="129" t="s">
        <v>397</v>
      </c>
      <c r="D15" s="149" t="s">
        <v>398</v>
      </c>
      <c r="E15" s="149"/>
      <c r="F15" s="149"/>
      <c r="G15" s="127"/>
      <c r="H15" s="127"/>
      <c r="I15" s="127"/>
      <c r="J15" s="127"/>
    </row>
    <row r="16" spans="2:10" s="1" customFormat="1" x14ac:dyDescent="0.25"/>
    <row r="17" spans="2:11" x14ac:dyDescent="0.25">
      <c r="B17" s="131" t="s">
        <v>0</v>
      </c>
      <c r="C17" s="131" t="s">
        <v>1</v>
      </c>
      <c r="D17" s="133" t="s">
        <v>2</v>
      </c>
      <c r="E17" s="136" t="s">
        <v>135</v>
      </c>
      <c r="F17" s="142" t="s">
        <v>140</v>
      </c>
      <c r="G17" s="143"/>
      <c r="H17" s="143"/>
      <c r="I17" s="143"/>
      <c r="J17" s="139" t="s">
        <v>137</v>
      </c>
      <c r="K17" s="3" t="s">
        <v>3</v>
      </c>
    </row>
    <row r="18" spans="2:11" x14ac:dyDescent="0.25">
      <c r="B18" s="131"/>
      <c r="C18" s="131"/>
      <c r="D18" s="133"/>
      <c r="E18" s="137"/>
      <c r="F18" s="98" t="s">
        <v>4</v>
      </c>
      <c r="G18" s="99" t="s">
        <v>5</v>
      </c>
      <c r="H18" s="134" t="s">
        <v>128</v>
      </c>
      <c r="I18" s="135"/>
      <c r="J18" s="140"/>
      <c r="K18" s="4" t="s">
        <v>41</v>
      </c>
    </row>
    <row r="19" spans="2:11" x14ac:dyDescent="0.25">
      <c r="B19" s="132"/>
      <c r="C19" s="132"/>
      <c r="D19" s="156"/>
      <c r="E19" s="138"/>
      <c r="F19" s="119" t="s">
        <v>45</v>
      </c>
      <c r="G19" s="100" t="s">
        <v>127</v>
      </c>
      <c r="H19" s="119" t="s">
        <v>136</v>
      </c>
      <c r="I19" s="100" t="s">
        <v>46</v>
      </c>
      <c r="J19" s="141"/>
      <c r="K19" s="24">
        <v>1</v>
      </c>
    </row>
    <row r="20" spans="2:11" ht="15.75" x14ac:dyDescent="0.25">
      <c r="B20" s="115">
        <v>1</v>
      </c>
      <c r="C20" s="116" t="s">
        <v>141</v>
      </c>
      <c r="D20" s="108" t="s">
        <v>142</v>
      </c>
      <c r="E20" s="117">
        <v>85</v>
      </c>
      <c r="F20" s="120">
        <v>86</v>
      </c>
      <c r="G20" s="124">
        <v>100</v>
      </c>
      <c r="H20" s="120">
        <v>92</v>
      </c>
      <c r="I20" s="118"/>
      <c r="J20" s="103">
        <f>(H20*0.4)+(G20*0.35)+(F20*0.25)</f>
        <v>93.300000000000011</v>
      </c>
      <c r="K20" s="19">
        <f>(J20*0.9)+(E20*0.1)</f>
        <v>92.470000000000013</v>
      </c>
    </row>
    <row r="21" spans="2:11" ht="15.75" x14ac:dyDescent="0.25">
      <c r="B21" s="115">
        <v>2</v>
      </c>
      <c r="C21" s="116" t="s">
        <v>143</v>
      </c>
      <c r="D21" s="108" t="s">
        <v>144</v>
      </c>
      <c r="E21" s="117">
        <v>85</v>
      </c>
      <c r="F21" s="120">
        <v>85</v>
      </c>
      <c r="G21" s="124">
        <v>100</v>
      </c>
      <c r="H21" s="120">
        <v>84</v>
      </c>
      <c r="I21" s="118"/>
      <c r="J21" s="103">
        <f t="shared" ref="J21:J60" si="0">(H21*0.4)+(G21*0.35)+(F21*0.25)</f>
        <v>89.85</v>
      </c>
      <c r="K21" s="19">
        <f t="shared" ref="K21:K60" si="1">(J21*0.9)+(E21*0.1)</f>
        <v>89.364999999999995</v>
      </c>
    </row>
    <row r="22" spans="2:11" ht="15.75" x14ac:dyDescent="0.25">
      <c r="B22" s="115">
        <v>3</v>
      </c>
      <c r="C22" s="116" t="s">
        <v>145</v>
      </c>
      <c r="D22" s="108" t="s">
        <v>146</v>
      </c>
      <c r="E22" s="117">
        <v>85</v>
      </c>
      <c r="F22" s="120">
        <v>87</v>
      </c>
      <c r="G22" s="124">
        <v>100</v>
      </c>
      <c r="H22" s="120">
        <v>85</v>
      </c>
      <c r="I22" s="118"/>
      <c r="J22" s="103">
        <f t="shared" si="0"/>
        <v>90.75</v>
      </c>
      <c r="K22" s="19">
        <f t="shared" si="1"/>
        <v>90.174999999999997</v>
      </c>
    </row>
    <row r="23" spans="2:11" ht="15.75" x14ac:dyDescent="0.25">
      <c r="B23" s="115">
        <v>4</v>
      </c>
      <c r="C23" s="116" t="s">
        <v>147</v>
      </c>
      <c r="D23" s="108" t="s">
        <v>148</v>
      </c>
      <c r="E23" s="117">
        <v>85</v>
      </c>
      <c r="F23" s="120">
        <v>88</v>
      </c>
      <c r="G23" s="124">
        <v>100</v>
      </c>
      <c r="H23" s="123">
        <v>59</v>
      </c>
      <c r="I23" s="118">
        <v>60</v>
      </c>
      <c r="J23" s="103">
        <f t="shared" si="0"/>
        <v>80.599999999999994</v>
      </c>
      <c r="K23" s="19">
        <f t="shared" si="1"/>
        <v>81.039999999999992</v>
      </c>
    </row>
    <row r="24" spans="2:11" ht="15.75" x14ac:dyDescent="0.25">
      <c r="B24" s="115">
        <v>5</v>
      </c>
      <c r="C24" s="116" t="s">
        <v>149</v>
      </c>
      <c r="D24" s="108" t="s">
        <v>150</v>
      </c>
      <c r="E24" s="117">
        <v>85</v>
      </c>
      <c r="F24" s="120">
        <v>86</v>
      </c>
      <c r="G24" s="124">
        <v>76</v>
      </c>
      <c r="H24" s="120">
        <v>84</v>
      </c>
      <c r="I24" s="118"/>
      <c r="J24" s="103">
        <f t="shared" si="0"/>
        <v>81.7</v>
      </c>
      <c r="K24" s="19">
        <f t="shared" si="1"/>
        <v>82.03</v>
      </c>
    </row>
    <row r="25" spans="2:11" ht="15.75" x14ac:dyDescent="0.25">
      <c r="B25" s="115">
        <v>6</v>
      </c>
      <c r="C25" s="116" t="s">
        <v>151</v>
      </c>
      <c r="D25" s="108" t="s">
        <v>152</v>
      </c>
      <c r="E25" s="117">
        <v>85</v>
      </c>
      <c r="F25" s="120">
        <v>85</v>
      </c>
      <c r="G25" s="124">
        <v>100</v>
      </c>
      <c r="H25" s="120">
        <v>84</v>
      </c>
      <c r="I25" s="118"/>
      <c r="J25" s="103">
        <f t="shared" si="0"/>
        <v>89.85</v>
      </c>
      <c r="K25" s="19">
        <f t="shared" si="1"/>
        <v>89.364999999999995</v>
      </c>
    </row>
    <row r="26" spans="2:11" ht="15.75" x14ac:dyDescent="0.25">
      <c r="B26" s="115">
        <v>7</v>
      </c>
      <c r="C26" s="116" t="s">
        <v>153</v>
      </c>
      <c r="D26" s="108" t="s">
        <v>154</v>
      </c>
      <c r="E26" s="117">
        <v>90</v>
      </c>
      <c r="F26" s="120">
        <v>89</v>
      </c>
      <c r="G26" s="124">
        <v>100</v>
      </c>
      <c r="H26" s="120">
        <v>89</v>
      </c>
      <c r="I26" s="118"/>
      <c r="J26" s="103">
        <f t="shared" si="0"/>
        <v>92.85</v>
      </c>
      <c r="K26" s="19">
        <f t="shared" si="1"/>
        <v>92.564999999999998</v>
      </c>
    </row>
    <row r="27" spans="2:11" ht="15.75" x14ac:dyDescent="0.25">
      <c r="B27" s="115">
        <v>8</v>
      </c>
      <c r="C27" s="116" t="s">
        <v>155</v>
      </c>
      <c r="D27" s="108" t="s">
        <v>156</v>
      </c>
      <c r="E27" s="117">
        <v>90</v>
      </c>
      <c r="F27" s="120">
        <v>88</v>
      </c>
      <c r="G27" s="124">
        <v>100</v>
      </c>
      <c r="H27" s="120">
        <v>92</v>
      </c>
      <c r="I27" s="118"/>
      <c r="J27" s="103">
        <f t="shared" si="0"/>
        <v>93.800000000000011</v>
      </c>
      <c r="K27" s="19">
        <f t="shared" si="1"/>
        <v>93.420000000000016</v>
      </c>
    </row>
    <row r="28" spans="2:11" ht="15.75" x14ac:dyDescent="0.25">
      <c r="B28" s="115">
        <v>9</v>
      </c>
      <c r="C28" s="116" t="s">
        <v>157</v>
      </c>
      <c r="D28" s="108" t="s">
        <v>158</v>
      </c>
      <c r="E28" s="117">
        <v>85</v>
      </c>
      <c r="F28" s="120">
        <v>86</v>
      </c>
      <c r="G28" s="124">
        <v>100</v>
      </c>
      <c r="H28" s="120">
        <v>84</v>
      </c>
      <c r="I28" s="118"/>
      <c r="J28" s="103">
        <f t="shared" si="0"/>
        <v>90.1</v>
      </c>
      <c r="K28" s="19">
        <f t="shared" si="1"/>
        <v>89.59</v>
      </c>
    </row>
    <row r="29" spans="2:11" ht="15.75" x14ac:dyDescent="0.25">
      <c r="B29" s="115">
        <v>10</v>
      </c>
      <c r="C29" s="116" t="s">
        <v>159</v>
      </c>
      <c r="D29" s="108" t="s">
        <v>160</v>
      </c>
      <c r="E29" s="117">
        <v>85</v>
      </c>
      <c r="F29" s="120">
        <v>85</v>
      </c>
      <c r="G29" s="124">
        <v>100</v>
      </c>
      <c r="H29" s="120">
        <v>85</v>
      </c>
      <c r="I29" s="118"/>
      <c r="J29" s="103">
        <f t="shared" si="0"/>
        <v>90.25</v>
      </c>
      <c r="K29" s="19">
        <f t="shared" si="1"/>
        <v>89.725000000000009</v>
      </c>
    </row>
    <row r="30" spans="2:11" ht="15.75" x14ac:dyDescent="0.25">
      <c r="B30" s="115">
        <v>11</v>
      </c>
      <c r="C30" s="116" t="s">
        <v>161</v>
      </c>
      <c r="D30" s="108" t="s">
        <v>162</v>
      </c>
      <c r="E30" s="117">
        <v>85</v>
      </c>
      <c r="F30" s="120">
        <v>87</v>
      </c>
      <c r="G30" s="124">
        <v>100</v>
      </c>
      <c r="H30" s="120">
        <v>87</v>
      </c>
      <c r="I30" s="118"/>
      <c r="J30" s="103">
        <f t="shared" si="0"/>
        <v>91.550000000000011</v>
      </c>
      <c r="K30" s="19">
        <f t="shared" si="1"/>
        <v>90.89500000000001</v>
      </c>
    </row>
    <row r="31" spans="2:11" ht="15.75" x14ac:dyDescent="0.25">
      <c r="B31" s="115">
        <v>12</v>
      </c>
      <c r="C31" s="116" t="s">
        <v>163</v>
      </c>
      <c r="D31" s="108" t="s">
        <v>164</v>
      </c>
      <c r="E31" s="117">
        <v>85</v>
      </c>
      <c r="F31" s="120">
        <v>88</v>
      </c>
      <c r="G31" s="124">
        <v>76</v>
      </c>
      <c r="H31" s="120">
        <v>84</v>
      </c>
      <c r="I31" s="118"/>
      <c r="J31" s="103">
        <f t="shared" si="0"/>
        <v>82.2</v>
      </c>
      <c r="K31" s="19">
        <f t="shared" si="1"/>
        <v>82.48</v>
      </c>
    </row>
    <row r="32" spans="2:11" ht="15.75" x14ac:dyDescent="0.25">
      <c r="B32" s="115">
        <v>13</v>
      </c>
      <c r="C32" s="116" t="s">
        <v>165</v>
      </c>
      <c r="D32" s="108" t="s">
        <v>166</v>
      </c>
      <c r="E32" s="117">
        <v>85</v>
      </c>
      <c r="F32" s="120">
        <v>86</v>
      </c>
      <c r="G32" s="124">
        <v>100</v>
      </c>
      <c r="H32" s="120">
        <v>88</v>
      </c>
      <c r="I32" s="118"/>
      <c r="J32" s="103">
        <f t="shared" si="0"/>
        <v>91.7</v>
      </c>
      <c r="K32" s="19">
        <f t="shared" si="1"/>
        <v>91.03</v>
      </c>
    </row>
    <row r="33" spans="2:11" ht="15.75" x14ac:dyDescent="0.25">
      <c r="B33" s="115">
        <v>14</v>
      </c>
      <c r="C33" s="116" t="s">
        <v>167</v>
      </c>
      <c r="D33" s="108" t="s">
        <v>168</v>
      </c>
      <c r="E33" s="117">
        <v>85</v>
      </c>
      <c r="F33" s="120">
        <v>85</v>
      </c>
      <c r="G33" s="124">
        <v>100</v>
      </c>
      <c r="H33" s="120">
        <v>76</v>
      </c>
      <c r="I33" s="118"/>
      <c r="J33" s="103">
        <f t="shared" si="0"/>
        <v>86.65</v>
      </c>
      <c r="K33" s="19">
        <f t="shared" si="1"/>
        <v>86.485000000000014</v>
      </c>
    </row>
    <row r="34" spans="2:11" ht="15.75" x14ac:dyDescent="0.25">
      <c r="B34" s="115">
        <v>15</v>
      </c>
      <c r="C34" s="116" t="s">
        <v>169</v>
      </c>
      <c r="D34" s="108" t="s">
        <v>170</v>
      </c>
      <c r="E34" s="117">
        <v>85</v>
      </c>
      <c r="F34" s="120">
        <v>87</v>
      </c>
      <c r="G34" s="124">
        <v>100</v>
      </c>
      <c r="H34" s="120">
        <v>84</v>
      </c>
      <c r="I34" s="118"/>
      <c r="J34" s="103">
        <f t="shared" si="0"/>
        <v>90.35</v>
      </c>
      <c r="K34" s="19">
        <f t="shared" si="1"/>
        <v>89.814999999999998</v>
      </c>
    </row>
    <row r="35" spans="2:11" ht="15.75" x14ac:dyDescent="0.25">
      <c r="B35" s="115">
        <v>16</v>
      </c>
      <c r="C35" s="116" t="s">
        <v>171</v>
      </c>
      <c r="D35" s="108" t="s">
        <v>172</v>
      </c>
      <c r="E35" s="117">
        <v>85</v>
      </c>
      <c r="F35" s="120">
        <v>88</v>
      </c>
      <c r="G35" s="124">
        <v>100</v>
      </c>
      <c r="H35" s="120">
        <v>87</v>
      </c>
      <c r="I35" s="118"/>
      <c r="J35" s="103">
        <f t="shared" si="0"/>
        <v>91.800000000000011</v>
      </c>
      <c r="K35" s="19">
        <f t="shared" si="1"/>
        <v>91.120000000000019</v>
      </c>
    </row>
    <row r="36" spans="2:11" ht="15.75" x14ac:dyDescent="0.25">
      <c r="B36" s="115">
        <v>17</v>
      </c>
      <c r="C36" s="116" t="s">
        <v>173</v>
      </c>
      <c r="D36" s="108" t="s">
        <v>174</v>
      </c>
      <c r="E36" s="117">
        <v>85</v>
      </c>
      <c r="F36" s="120">
        <v>86</v>
      </c>
      <c r="G36" s="124">
        <v>100</v>
      </c>
      <c r="H36" s="120">
        <v>88</v>
      </c>
      <c r="I36" s="118"/>
      <c r="J36" s="103">
        <f t="shared" si="0"/>
        <v>91.7</v>
      </c>
      <c r="K36" s="19">
        <f t="shared" si="1"/>
        <v>91.03</v>
      </c>
    </row>
    <row r="37" spans="2:11" ht="15.75" x14ac:dyDescent="0.25">
      <c r="B37" s="115">
        <v>18</v>
      </c>
      <c r="C37" s="116" t="s">
        <v>175</v>
      </c>
      <c r="D37" s="108" t="s">
        <v>176</v>
      </c>
      <c r="E37" s="117">
        <v>85</v>
      </c>
      <c r="F37" s="120">
        <v>85</v>
      </c>
      <c r="G37" s="124">
        <v>100</v>
      </c>
      <c r="H37" s="120">
        <v>84</v>
      </c>
      <c r="I37" s="118"/>
      <c r="J37" s="103">
        <f t="shared" si="0"/>
        <v>89.85</v>
      </c>
      <c r="K37" s="19">
        <f t="shared" si="1"/>
        <v>89.364999999999995</v>
      </c>
    </row>
    <row r="38" spans="2:11" ht="15.75" x14ac:dyDescent="0.25">
      <c r="B38" s="115">
        <v>19</v>
      </c>
      <c r="C38" s="116" t="s">
        <v>177</v>
      </c>
      <c r="D38" s="108" t="s">
        <v>178</v>
      </c>
      <c r="E38" s="117">
        <v>85</v>
      </c>
      <c r="F38" s="120">
        <v>87</v>
      </c>
      <c r="G38" s="124">
        <v>100</v>
      </c>
      <c r="H38" s="120">
        <v>84</v>
      </c>
      <c r="I38" s="118"/>
      <c r="J38" s="103">
        <f t="shared" si="0"/>
        <v>90.35</v>
      </c>
      <c r="K38" s="19">
        <f t="shared" si="1"/>
        <v>89.814999999999998</v>
      </c>
    </row>
    <row r="39" spans="2:11" ht="15.75" x14ac:dyDescent="0.25">
      <c r="B39" s="115">
        <v>20</v>
      </c>
      <c r="C39" s="116" t="s">
        <v>179</v>
      </c>
      <c r="D39" s="108" t="s">
        <v>180</v>
      </c>
      <c r="E39" s="117">
        <v>85</v>
      </c>
      <c r="F39" s="120">
        <v>88</v>
      </c>
      <c r="G39" s="124">
        <v>100</v>
      </c>
      <c r="H39" s="120">
        <v>84</v>
      </c>
      <c r="I39" s="118"/>
      <c r="J39" s="103">
        <f t="shared" si="0"/>
        <v>90.6</v>
      </c>
      <c r="K39" s="19">
        <f t="shared" si="1"/>
        <v>90.039999999999992</v>
      </c>
    </row>
    <row r="40" spans="2:11" ht="15.75" x14ac:dyDescent="0.25">
      <c r="B40" s="115">
        <v>21</v>
      </c>
      <c r="C40" s="116" t="s">
        <v>181</v>
      </c>
      <c r="D40" s="108" t="s">
        <v>182</v>
      </c>
      <c r="E40" s="117">
        <v>85</v>
      </c>
      <c r="F40" s="120">
        <v>86</v>
      </c>
      <c r="G40" s="124">
        <v>98</v>
      </c>
      <c r="H40" s="120">
        <v>84</v>
      </c>
      <c r="I40" s="118"/>
      <c r="J40" s="103">
        <f t="shared" si="0"/>
        <v>89.4</v>
      </c>
      <c r="K40" s="19">
        <f t="shared" si="1"/>
        <v>88.960000000000008</v>
      </c>
    </row>
    <row r="41" spans="2:11" ht="15.75" x14ac:dyDescent="0.25">
      <c r="B41" s="115">
        <v>22</v>
      </c>
      <c r="C41" s="116" t="s">
        <v>183</v>
      </c>
      <c r="D41" s="108" t="s">
        <v>184</v>
      </c>
      <c r="E41" s="117">
        <v>90</v>
      </c>
      <c r="F41" s="120">
        <v>89</v>
      </c>
      <c r="G41" s="124">
        <v>100</v>
      </c>
      <c r="H41" s="120">
        <v>90</v>
      </c>
      <c r="I41" s="118"/>
      <c r="J41" s="103">
        <f t="shared" si="0"/>
        <v>93.25</v>
      </c>
      <c r="K41" s="19">
        <f t="shared" si="1"/>
        <v>92.924999999999997</v>
      </c>
    </row>
    <row r="42" spans="2:11" ht="15.75" x14ac:dyDescent="0.25">
      <c r="B42" s="115">
        <v>23</v>
      </c>
      <c r="C42" s="116" t="s">
        <v>185</v>
      </c>
      <c r="D42" s="108" t="s">
        <v>186</v>
      </c>
      <c r="E42" s="117">
        <v>85</v>
      </c>
      <c r="F42" s="120">
        <v>87</v>
      </c>
      <c r="G42" s="124">
        <v>100</v>
      </c>
      <c r="H42" s="120">
        <v>87</v>
      </c>
      <c r="I42" s="118"/>
      <c r="J42" s="103">
        <f t="shared" si="0"/>
        <v>91.550000000000011</v>
      </c>
      <c r="K42" s="19">
        <f t="shared" si="1"/>
        <v>90.89500000000001</v>
      </c>
    </row>
    <row r="43" spans="2:11" ht="15.75" x14ac:dyDescent="0.25">
      <c r="B43" s="115">
        <v>24</v>
      </c>
      <c r="C43" s="116" t="s">
        <v>187</v>
      </c>
      <c r="D43" s="108" t="s">
        <v>188</v>
      </c>
      <c r="E43" s="117">
        <v>85</v>
      </c>
      <c r="F43" s="120">
        <v>88</v>
      </c>
      <c r="G43" s="124">
        <v>100</v>
      </c>
      <c r="H43" s="120">
        <v>87</v>
      </c>
      <c r="I43" s="118"/>
      <c r="J43" s="103">
        <f t="shared" si="0"/>
        <v>91.800000000000011</v>
      </c>
      <c r="K43" s="19">
        <f t="shared" si="1"/>
        <v>91.120000000000019</v>
      </c>
    </row>
    <row r="44" spans="2:11" ht="15.75" x14ac:dyDescent="0.25">
      <c r="B44" s="115">
        <v>25</v>
      </c>
      <c r="C44" s="116" t="s">
        <v>189</v>
      </c>
      <c r="D44" s="108" t="s">
        <v>190</v>
      </c>
      <c r="E44" s="117">
        <v>85</v>
      </c>
      <c r="F44" s="120">
        <v>86</v>
      </c>
      <c r="G44" s="124">
        <v>100</v>
      </c>
      <c r="H44" s="120">
        <v>84</v>
      </c>
      <c r="I44" s="118"/>
      <c r="J44" s="103">
        <f t="shared" si="0"/>
        <v>90.1</v>
      </c>
      <c r="K44" s="19">
        <f t="shared" si="1"/>
        <v>89.59</v>
      </c>
    </row>
    <row r="45" spans="2:11" ht="15.75" x14ac:dyDescent="0.25">
      <c r="B45" s="115">
        <v>26</v>
      </c>
      <c r="C45" s="116" t="s">
        <v>191</v>
      </c>
      <c r="D45" s="108" t="s">
        <v>192</v>
      </c>
      <c r="E45" s="117">
        <v>85</v>
      </c>
      <c r="F45" s="120">
        <v>85</v>
      </c>
      <c r="G45" s="124">
        <v>100</v>
      </c>
      <c r="H45" s="120">
        <v>84</v>
      </c>
      <c r="I45" s="118"/>
      <c r="J45" s="103">
        <f t="shared" si="0"/>
        <v>89.85</v>
      </c>
      <c r="K45" s="19">
        <f t="shared" si="1"/>
        <v>89.364999999999995</v>
      </c>
    </row>
    <row r="46" spans="2:11" ht="15.75" x14ac:dyDescent="0.25">
      <c r="B46" s="115">
        <v>27</v>
      </c>
      <c r="C46" s="116" t="s">
        <v>193</v>
      </c>
      <c r="D46" s="108" t="s">
        <v>194</v>
      </c>
      <c r="E46" s="117">
        <v>85</v>
      </c>
      <c r="F46" s="120">
        <v>87</v>
      </c>
      <c r="G46" s="124">
        <v>100</v>
      </c>
      <c r="H46" s="120">
        <v>94</v>
      </c>
      <c r="I46" s="118"/>
      <c r="J46" s="103">
        <f t="shared" si="0"/>
        <v>94.35</v>
      </c>
      <c r="K46" s="19">
        <f t="shared" si="1"/>
        <v>93.414999999999992</v>
      </c>
    </row>
    <row r="47" spans="2:11" ht="15.75" x14ac:dyDescent="0.25">
      <c r="B47" s="115">
        <v>28</v>
      </c>
      <c r="C47" s="116" t="s">
        <v>195</v>
      </c>
      <c r="D47" s="108" t="s">
        <v>196</v>
      </c>
      <c r="E47" s="117">
        <v>85</v>
      </c>
      <c r="F47" s="120">
        <v>88</v>
      </c>
      <c r="G47" s="124">
        <v>100</v>
      </c>
      <c r="H47" s="123">
        <v>52</v>
      </c>
      <c r="I47" s="118">
        <v>60</v>
      </c>
      <c r="J47" s="103">
        <f t="shared" si="0"/>
        <v>77.8</v>
      </c>
      <c r="K47" s="19">
        <f t="shared" si="1"/>
        <v>78.52</v>
      </c>
    </row>
    <row r="48" spans="2:11" s="1" customFormat="1" ht="15.75" x14ac:dyDescent="0.25">
      <c r="B48" s="115">
        <v>29</v>
      </c>
      <c r="C48" s="116" t="s">
        <v>197</v>
      </c>
      <c r="D48" s="108" t="s">
        <v>198</v>
      </c>
      <c r="E48" s="117">
        <v>85</v>
      </c>
      <c r="F48" s="120">
        <v>86</v>
      </c>
      <c r="G48" s="124">
        <v>100</v>
      </c>
      <c r="H48" s="120">
        <v>84</v>
      </c>
      <c r="I48" s="118"/>
      <c r="J48" s="103">
        <f t="shared" si="0"/>
        <v>90.1</v>
      </c>
      <c r="K48" s="19">
        <f t="shared" si="1"/>
        <v>89.59</v>
      </c>
    </row>
    <row r="49" spans="2:11" s="1" customFormat="1" ht="15.75" x14ac:dyDescent="0.25">
      <c r="B49" s="115">
        <v>30</v>
      </c>
      <c r="C49" s="116" t="s">
        <v>199</v>
      </c>
      <c r="D49" s="108" t="s">
        <v>200</v>
      </c>
      <c r="E49" s="117">
        <v>85</v>
      </c>
      <c r="F49" s="120">
        <v>85</v>
      </c>
      <c r="G49" s="124">
        <v>100</v>
      </c>
      <c r="H49" s="120">
        <v>84</v>
      </c>
      <c r="I49" s="118"/>
      <c r="J49" s="103">
        <f t="shared" si="0"/>
        <v>89.85</v>
      </c>
      <c r="K49" s="19">
        <f t="shared" si="1"/>
        <v>89.364999999999995</v>
      </c>
    </row>
    <row r="50" spans="2:11" s="1" customFormat="1" ht="15.75" x14ac:dyDescent="0.25">
      <c r="B50" s="115">
        <v>31</v>
      </c>
      <c r="C50" s="116" t="s">
        <v>201</v>
      </c>
      <c r="D50" s="108" t="s">
        <v>202</v>
      </c>
      <c r="E50" s="117">
        <v>85</v>
      </c>
      <c r="F50" s="120">
        <v>87</v>
      </c>
      <c r="G50" s="124">
        <v>100</v>
      </c>
      <c r="H50" s="120">
        <v>84</v>
      </c>
      <c r="I50" s="118"/>
      <c r="J50" s="103">
        <f t="shared" si="0"/>
        <v>90.35</v>
      </c>
      <c r="K50" s="19">
        <f t="shared" si="1"/>
        <v>89.814999999999998</v>
      </c>
    </row>
    <row r="51" spans="2:11" s="1" customFormat="1" ht="15.75" x14ac:dyDescent="0.25">
      <c r="B51" s="115">
        <v>32</v>
      </c>
      <c r="C51" s="116" t="s">
        <v>203</v>
      </c>
      <c r="D51" s="108" t="s">
        <v>204</v>
      </c>
      <c r="E51" s="117">
        <v>85</v>
      </c>
      <c r="F51" s="120">
        <v>88</v>
      </c>
      <c r="G51" s="124">
        <v>76</v>
      </c>
      <c r="H51" s="120">
        <v>84</v>
      </c>
      <c r="I51" s="118"/>
      <c r="J51" s="103">
        <f t="shared" si="0"/>
        <v>82.2</v>
      </c>
      <c r="K51" s="19">
        <f t="shared" si="1"/>
        <v>82.48</v>
      </c>
    </row>
    <row r="52" spans="2:11" s="1" customFormat="1" ht="15.75" x14ac:dyDescent="0.25">
      <c r="B52" s="115">
        <v>33</v>
      </c>
      <c r="C52" s="116" t="s">
        <v>205</v>
      </c>
      <c r="D52" s="108" t="s">
        <v>206</v>
      </c>
      <c r="E52" s="117">
        <v>85</v>
      </c>
      <c r="F52" s="120">
        <v>86</v>
      </c>
      <c r="G52" s="125">
        <v>100</v>
      </c>
      <c r="H52" s="122">
        <v>87</v>
      </c>
      <c r="I52" s="118"/>
      <c r="J52" s="103">
        <f t="shared" si="0"/>
        <v>91.300000000000011</v>
      </c>
      <c r="K52" s="19">
        <f t="shared" si="1"/>
        <v>90.670000000000016</v>
      </c>
    </row>
    <row r="53" spans="2:11" s="1" customFormat="1" ht="15.75" x14ac:dyDescent="0.25">
      <c r="B53" s="115">
        <v>34</v>
      </c>
      <c r="C53" s="116" t="s">
        <v>207</v>
      </c>
      <c r="D53" s="108" t="s">
        <v>208</v>
      </c>
      <c r="E53" s="117">
        <v>85</v>
      </c>
      <c r="F53" s="120">
        <v>85</v>
      </c>
      <c r="G53" s="124">
        <v>100</v>
      </c>
      <c r="H53" s="120">
        <v>84</v>
      </c>
      <c r="I53" s="118"/>
      <c r="J53" s="103">
        <f t="shared" si="0"/>
        <v>89.85</v>
      </c>
      <c r="K53" s="19">
        <f t="shared" si="1"/>
        <v>89.364999999999995</v>
      </c>
    </row>
    <row r="54" spans="2:11" s="1" customFormat="1" ht="15.75" x14ac:dyDescent="0.25">
      <c r="B54" s="115">
        <v>35</v>
      </c>
      <c r="C54" s="116" t="s">
        <v>209</v>
      </c>
      <c r="D54" s="108" t="s">
        <v>210</v>
      </c>
      <c r="E54" s="117">
        <v>85</v>
      </c>
      <c r="F54" s="120">
        <v>87</v>
      </c>
      <c r="G54" s="124">
        <v>98</v>
      </c>
      <c r="H54" s="120">
        <v>76</v>
      </c>
      <c r="I54" s="118"/>
      <c r="J54" s="103">
        <f t="shared" si="0"/>
        <v>86.45</v>
      </c>
      <c r="K54" s="19">
        <f t="shared" si="1"/>
        <v>86.305000000000007</v>
      </c>
    </row>
    <row r="55" spans="2:11" s="1" customFormat="1" ht="15.75" x14ac:dyDescent="0.25">
      <c r="B55" s="115">
        <v>36</v>
      </c>
      <c r="C55" s="116" t="s">
        <v>211</v>
      </c>
      <c r="D55" s="108" t="s">
        <v>212</v>
      </c>
      <c r="E55" s="117">
        <v>85</v>
      </c>
      <c r="F55" s="120">
        <v>88</v>
      </c>
      <c r="G55" s="124">
        <v>100</v>
      </c>
      <c r="H55" s="120">
        <v>87</v>
      </c>
      <c r="I55" s="118"/>
      <c r="J55" s="103">
        <f t="shared" si="0"/>
        <v>91.800000000000011</v>
      </c>
      <c r="K55" s="19">
        <f t="shared" si="1"/>
        <v>91.120000000000019</v>
      </c>
    </row>
    <row r="56" spans="2:11" s="1" customFormat="1" ht="15.75" x14ac:dyDescent="0.25">
      <c r="B56" s="115">
        <v>37</v>
      </c>
      <c r="C56" s="116" t="s">
        <v>213</v>
      </c>
      <c r="D56" s="108" t="s">
        <v>214</v>
      </c>
      <c r="E56" s="117">
        <v>85</v>
      </c>
      <c r="F56" s="120">
        <v>86</v>
      </c>
      <c r="G56" s="124">
        <v>100</v>
      </c>
      <c r="H56" s="120">
        <v>88</v>
      </c>
      <c r="I56" s="118"/>
      <c r="J56" s="103">
        <f t="shared" si="0"/>
        <v>91.7</v>
      </c>
      <c r="K56" s="19">
        <f t="shared" si="1"/>
        <v>91.03</v>
      </c>
    </row>
    <row r="57" spans="2:11" s="1" customFormat="1" ht="15.75" x14ac:dyDescent="0.25">
      <c r="B57" s="115">
        <v>38</v>
      </c>
      <c r="C57" s="116" t="s">
        <v>215</v>
      </c>
      <c r="D57" s="108" t="s">
        <v>216</v>
      </c>
      <c r="E57" s="117">
        <v>85</v>
      </c>
      <c r="F57" s="120">
        <v>85</v>
      </c>
      <c r="G57" s="124">
        <v>98</v>
      </c>
      <c r="H57" s="120">
        <v>71</v>
      </c>
      <c r="I57" s="118"/>
      <c r="J57" s="103">
        <f t="shared" si="0"/>
        <v>83.95</v>
      </c>
      <c r="K57" s="19">
        <f t="shared" si="1"/>
        <v>84.055000000000007</v>
      </c>
    </row>
    <row r="58" spans="2:11" ht="15.75" x14ac:dyDescent="0.25">
      <c r="B58" s="115">
        <v>39</v>
      </c>
      <c r="C58" s="116" t="s">
        <v>217</v>
      </c>
      <c r="D58" s="108" t="s">
        <v>218</v>
      </c>
      <c r="E58" s="117">
        <v>85</v>
      </c>
      <c r="F58" s="120">
        <v>87</v>
      </c>
      <c r="G58" s="124">
        <v>76</v>
      </c>
      <c r="H58" s="120">
        <v>84</v>
      </c>
      <c r="I58" s="118"/>
      <c r="J58" s="103">
        <f t="shared" si="0"/>
        <v>81.95</v>
      </c>
      <c r="K58" s="19">
        <f t="shared" si="1"/>
        <v>82.25500000000001</v>
      </c>
    </row>
    <row r="59" spans="2:11" ht="15.75" x14ac:dyDescent="0.25">
      <c r="B59" s="115">
        <v>40</v>
      </c>
      <c r="C59" s="116" t="s">
        <v>219</v>
      </c>
      <c r="D59" s="108" t="s">
        <v>220</v>
      </c>
      <c r="E59" s="117">
        <v>85</v>
      </c>
      <c r="F59" s="120">
        <v>88</v>
      </c>
      <c r="G59" s="124">
        <v>76</v>
      </c>
      <c r="H59" s="120">
        <v>84</v>
      </c>
      <c r="I59" s="121"/>
      <c r="J59" s="103">
        <f t="shared" si="0"/>
        <v>82.2</v>
      </c>
      <c r="K59" s="19">
        <f t="shared" si="1"/>
        <v>82.48</v>
      </c>
    </row>
    <row r="60" spans="2:11" ht="15.75" x14ac:dyDescent="0.25">
      <c r="B60" s="115">
        <v>41</v>
      </c>
      <c r="C60" s="116" t="s">
        <v>221</v>
      </c>
      <c r="D60" s="108" t="s">
        <v>222</v>
      </c>
      <c r="E60" s="117">
        <v>85</v>
      </c>
      <c r="F60" s="120">
        <v>85</v>
      </c>
      <c r="G60" s="124">
        <v>100</v>
      </c>
      <c r="H60" s="120">
        <v>84</v>
      </c>
      <c r="I60" s="121"/>
      <c r="J60" s="103">
        <f t="shared" si="0"/>
        <v>89.85</v>
      </c>
      <c r="K60" s="19">
        <f t="shared" si="1"/>
        <v>89.364999999999995</v>
      </c>
    </row>
    <row r="61" spans="2:11" x14ac:dyDescent="0.25">
      <c r="H61" s="6"/>
      <c r="I61" s="6"/>
      <c r="J61" s="6"/>
    </row>
    <row r="62" spans="2:11" x14ac:dyDescent="0.25">
      <c r="B62" s="9"/>
      <c r="C62" s="10" t="s">
        <v>36</v>
      </c>
      <c r="D62" s="9"/>
      <c r="E62" s="9"/>
      <c r="F62" s="9"/>
      <c r="G62" s="11"/>
      <c r="I62" s="9"/>
    </row>
    <row r="63" spans="2:11" x14ac:dyDescent="0.25">
      <c r="B63" s="9"/>
      <c r="C63" s="10" t="s">
        <v>37</v>
      </c>
      <c r="D63" s="9"/>
      <c r="E63" s="9"/>
      <c r="I63" s="9"/>
      <c r="J63" s="11" t="s">
        <v>44</v>
      </c>
      <c r="K63" s="11"/>
    </row>
    <row r="64" spans="2:11" x14ac:dyDescent="0.25">
      <c r="B64" s="9"/>
      <c r="C64" s="10"/>
      <c r="D64" s="9"/>
      <c r="E64" s="9"/>
      <c r="I64" s="9"/>
      <c r="J64" s="11" t="s">
        <v>38</v>
      </c>
      <c r="K64" s="11"/>
    </row>
    <row r="65" spans="2:11" x14ac:dyDescent="0.25">
      <c r="B65" s="9"/>
      <c r="C65" s="9"/>
      <c r="D65" s="9"/>
      <c r="E65" s="9"/>
      <c r="I65" s="9"/>
      <c r="J65" s="11"/>
      <c r="K65" s="11"/>
    </row>
    <row r="66" spans="2:11" x14ac:dyDescent="0.25">
      <c r="B66" s="9"/>
      <c r="C66" s="9"/>
      <c r="D66" s="9"/>
      <c r="E66" s="9"/>
      <c r="I66" s="9"/>
    </row>
    <row r="67" spans="2:11" x14ac:dyDescent="0.25">
      <c r="B67" s="9"/>
      <c r="C67" s="9"/>
      <c r="D67" s="9"/>
      <c r="E67" s="9"/>
      <c r="I67" s="9"/>
    </row>
    <row r="68" spans="2:11" x14ac:dyDescent="0.25">
      <c r="B68" s="9"/>
      <c r="C68" s="10" t="s">
        <v>47</v>
      </c>
      <c r="D68" s="10"/>
      <c r="E68" s="10"/>
      <c r="I68" s="9"/>
    </row>
    <row r="69" spans="2:11" x14ac:dyDescent="0.25">
      <c r="I69" s="10"/>
      <c r="J69" s="10" t="s">
        <v>39</v>
      </c>
      <c r="K69" s="10"/>
    </row>
    <row r="72" spans="2:11" s="1" customFormat="1" ht="16.5" x14ac:dyDescent="0.25">
      <c r="B72" s="127"/>
      <c r="C72" s="127"/>
      <c r="D72" s="127"/>
      <c r="E72" s="127"/>
      <c r="F72" s="127"/>
      <c r="G72" s="127"/>
      <c r="H72" s="150" t="s">
        <v>380</v>
      </c>
      <c r="I72" s="150"/>
      <c r="J72" s="150"/>
    </row>
    <row r="73" spans="2:11" s="1" customFormat="1" ht="15.75" customHeight="1" x14ac:dyDescent="0.25">
      <c r="B73" s="151" t="s">
        <v>381</v>
      </c>
      <c r="C73" s="151"/>
      <c r="D73" s="151"/>
      <c r="E73" s="151"/>
      <c r="F73" s="151"/>
      <c r="G73" s="151"/>
      <c r="H73" s="151"/>
      <c r="I73" s="151"/>
      <c r="J73" s="151"/>
    </row>
    <row r="74" spans="2:11" s="1" customFormat="1" ht="15.75" x14ac:dyDescent="0.25">
      <c r="B74" s="152" t="s">
        <v>382</v>
      </c>
      <c r="C74" s="152"/>
      <c r="D74" s="152"/>
      <c r="E74" s="152"/>
      <c r="F74" s="152"/>
      <c r="G74" s="152"/>
      <c r="H74" s="152"/>
      <c r="I74" s="152"/>
      <c r="J74" s="152"/>
    </row>
    <row r="75" spans="2:11" s="1" customFormat="1" ht="15.75" customHeight="1" x14ac:dyDescent="0.25">
      <c r="B75" s="151" t="s">
        <v>383</v>
      </c>
      <c r="C75" s="151"/>
      <c r="D75" s="151"/>
      <c r="E75" s="151"/>
      <c r="F75" s="151"/>
      <c r="G75" s="151"/>
      <c r="H75" s="151"/>
      <c r="I75" s="151"/>
      <c r="J75" s="151"/>
    </row>
    <row r="76" spans="2:11" s="1" customFormat="1" ht="15.75" customHeight="1" x14ac:dyDescent="0.25">
      <c r="B76" s="151" t="s">
        <v>384</v>
      </c>
      <c r="C76" s="151"/>
      <c r="D76" s="151"/>
      <c r="E76" s="151"/>
      <c r="F76" s="151"/>
      <c r="G76" s="151"/>
      <c r="H76" s="151"/>
      <c r="I76" s="151"/>
      <c r="J76" s="151"/>
    </row>
    <row r="77" spans="2:11" s="1" customFormat="1" ht="15.75" customHeight="1" x14ac:dyDescent="0.25">
      <c r="B77" s="151" t="s">
        <v>385</v>
      </c>
      <c r="C77" s="151"/>
      <c r="D77" s="151"/>
      <c r="E77" s="151"/>
      <c r="F77" s="151"/>
      <c r="G77" s="151"/>
      <c r="H77" s="151"/>
      <c r="I77" s="151"/>
      <c r="J77" s="151"/>
    </row>
    <row r="78" spans="2:11" s="1" customFormat="1" ht="15.75" customHeight="1" x14ac:dyDescent="0.25">
      <c r="B78" s="153" t="s">
        <v>386</v>
      </c>
      <c r="C78" s="153"/>
      <c r="D78" s="153"/>
      <c r="E78" s="153"/>
      <c r="F78" s="153"/>
      <c r="G78" s="153"/>
      <c r="H78" s="153"/>
      <c r="I78" s="153"/>
      <c r="J78" s="153"/>
    </row>
    <row r="79" spans="2:11" s="1" customFormat="1" ht="15.75" customHeight="1" x14ac:dyDescent="0.25">
      <c r="B79" s="154" t="s">
        <v>387</v>
      </c>
      <c r="C79" s="154"/>
      <c r="D79" s="154"/>
      <c r="E79" s="154"/>
      <c r="F79" s="154"/>
      <c r="G79" s="154"/>
      <c r="H79" s="154"/>
      <c r="I79" s="154"/>
      <c r="J79" s="154"/>
    </row>
    <row r="80" spans="2:11" s="1" customFormat="1" ht="15.75" x14ac:dyDescent="0.25">
      <c r="B80" s="127"/>
      <c r="C80" s="127"/>
      <c r="D80" s="127"/>
      <c r="E80" s="127"/>
      <c r="F80" s="127"/>
      <c r="G80" s="127"/>
      <c r="H80" s="127"/>
      <c r="I80" s="127"/>
      <c r="J80" s="127"/>
    </row>
    <row r="81" spans="2:11" s="1" customFormat="1" ht="15.75" x14ac:dyDescent="0.25">
      <c r="B81" s="155" t="s">
        <v>388</v>
      </c>
      <c r="C81" s="155"/>
      <c r="D81" s="155"/>
      <c r="E81" s="155"/>
      <c r="F81" s="155"/>
      <c r="G81" s="155"/>
      <c r="H81" s="155"/>
      <c r="I81" s="155"/>
      <c r="J81" s="155"/>
    </row>
    <row r="82" spans="2:11" s="1" customFormat="1" ht="15.75" x14ac:dyDescent="0.25">
      <c r="B82" s="127"/>
      <c r="C82" s="128" t="s">
        <v>389</v>
      </c>
      <c r="D82" s="149" t="s">
        <v>390</v>
      </c>
      <c r="E82" s="149"/>
      <c r="F82" s="149"/>
      <c r="G82" s="127"/>
      <c r="H82" s="127"/>
      <c r="I82" s="127"/>
      <c r="J82" s="127"/>
    </row>
    <row r="83" spans="2:11" s="1" customFormat="1" ht="18.75" customHeight="1" x14ac:dyDescent="0.25">
      <c r="B83" s="127"/>
      <c r="C83" s="128" t="s">
        <v>391</v>
      </c>
      <c r="D83" s="149" t="s">
        <v>392</v>
      </c>
      <c r="E83" s="149"/>
      <c r="F83" s="149"/>
      <c r="G83" s="127"/>
      <c r="H83" s="127"/>
      <c r="I83" s="127"/>
      <c r="J83" s="127"/>
    </row>
    <row r="84" spans="2:11" s="1" customFormat="1" ht="15.75" x14ac:dyDescent="0.25">
      <c r="B84" s="127"/>
      <c r="C84" s="128" t="s">
        <v>393</v>
      </c>
      <c r="D84" s="149" t="s">
        <v>394</v>
      </c>
      <c r="E84" s="149"/>
      <c r="F84" s="149"/>
      <c r="G84" s="127"/>
      <c r="H84" s="127"/>
      <c r="I84" s="127"/>
      <c r="J84" s="127"/>
    </row>
    <row r="85" spans="2:11" s="1" customFormat="1" ht="15.75" x14ac:dyDescent="0.25">
      <c r="B85" s="127"/>
      <c r="C85" s="128" t="s">
        <v>395</v>
      </c>
      <c r="D85" s="149" t="s">
        <v>400</v>
      </c>
      <c r="E85" s="149"/>
      <c r="F85" s="149"/>
      <c r="G85" s="127"/>
      <c r="H85" s="127"/>
      <c r="I85" s="127"/>
      <c r="J85" s="127"/>
    </row>
    <row r="86" spans="2:11" s="1" customFormat="1" ht="15.75" x14ac:dyDescent="0.25">
      <c r="B86" s="127"/>
      <c r="C86" s="129" t="s">
        <v>397</v>
      </c>
      <c r="D86" s="149" t="s">
        <v>398</v>
      </c>
      <c r="E86" s="149"/>
      <c r="F86" s="149"/>
      <c r="G86" s="127"/>
      <c r="H86" s="127"/>
      <c r="I86" s="127"/>
      <c r="J86" s="127"/>
    </row>
    <row r="88" spans="2:11" s="1" customFormat="1" x14ac:dyDescent="0.25">
      <c r="B88" s="131" t="s">
        <v>0</v>
      </c>
      <c r="C88" s="131" t="s">
        <v>1</v>
      </c>
      <c r="D88" s="133" t="s">
        <v>2</v>
      </c>
      <c r="E88" s="136" t="s">
        <v>135</v>
      </c>
      <c r="F88" s="142" t="s">
        <v>140</v>
      </c>
      <c r="G88" s="143"/>
      <c r="H88" s="143"/>
      <c r="I88" s="143"/>
      <c r="J88" s="139" t="s">
        <v>137</v>
      </c>
      <c r="K88" s="3" t="s">
        <v>3</v>
      </c>
    </row>
    <row r="89" spans="2:11" s="1" customFormat="1" x14ac:dyDescent="0.25">
      <c r="B89" s="131"/>
      <c r="C89" s="131"/>
      <c r="D89" s="133"/>
      <c r="E89" s="137"/>
      <c r="F89" s="98" t="s">
        <v>4</v>
      </c>
      <c r="G89" s="99" t="s">
        <v>5</v>
      </c>
      <c r="H89" s="134" t="s">
        <v>128</v>
      </c>
      <c r="I89" s="135"/>
      <c r="J89" s="140"/>
      <c r="K89" s="4" t="s">
        <v>41</v>
      </c>
    </row>
    <row r="90" spans="2:11" s="1" customFormat="1" x14ac:dyDescent="0.25">
      <c r="B90" s="132"/>
      <c r="C90" s="132"/>
      <c r="D90" s="156"/>
      <c r="E90" s="138"/>
      <c r="F90" s="100" t="s">
        <v>45</v>
      </c>
      <c r="G90" s="119" t="s">
        <v>127</v>
      </c>
      <c r="H90" s="119" t="s">
        <v>136</v>
      </c>
      <c r="I90" s="100" t="s">
        <v>46</v>
      </c>
      <c r="J90" s="141"/>
      <c r="K90" s="24">
        <v>1</v>
      </c>
    </row>
    <row r="91" spans="2:11" s="1" customFormat="1" ht="15" customHeight="1" x14ac:dyDescent="0.25">
      <c r="B91" s="111">
        <v>1</v>
      </c>
      <c r="C91" s="112" t="s">
        <v>223</v>
      </c>
      <c r="D91" s="109" t="s">
        <v>224</v>
      </c>
      <c r="E91" s="102">
        <v>85</v>
      </c>
      <c r="F91" s="120">
        <v>86</v>
      </c>
      <c r="G91" s="124">
        <v>97</v>
      </c>
      <c r="H91" s="120">
        <v>96</v>
      </c>
      <c r="I91" s="118"/>
      <c r="J91" s="103">
        <f t="shared" ref="J91:J130" si="2">(H91*0.4)+(G91*0.35)+(F91*0.25)</f>
        <v>93.85</v>
      </c>
      <c r="K91" s="19">
        <f t="shared" ref="K91:K130" si="3">(J91*0.9)+(E91*0.1)</f>
        <v>92.965000000000003</v>
      </c>
    </row>
    <row r="92" spans="2:11" s="1" customFormat="1" ht="15.75" x14ac:dyDescent="0.25">
      <c r="B92" s="111">
        <v>2</v>
      </c>
      <c r="C92" s="112" t="s">
        <v>225</v>
      </c>
      <c r="D92" s="109" t="s">
        <v>226</v>
      </c>
      <c r="E92" s="102">
        <v>90</v>
      </c>
      <c r="F92" s="120">
        <v>90</v>
      </c>
      <c r="G92" s="124">
        <v>100</v>
      </c>
      <c r="H92" s="120">
        <v>96</v>
      </c>
      <c r="I92" s="118"/>
      <c r="J92" s="103">
        <f t="shared" si="2"/>
        <v>95.9</v>
      </c>
      <c r="K92" s="19">
        <f t="shared" si="3"/>
        <v>95.31</v>
      </c>
    </row>
    <row r="93" spans="2:11" s="1" customFormat="1" ht="15.75" x14ac:dyDescent="0.25">
      <c r="B93" s="111">
        <v>3</v>
      </c>
      <c r="C93" s="112" t="s">
        <v>227</v>
      </c>
      <c r="D93" s="109" t="s">
        <v>228</v>
      </c>
      <c r="E93" s="102">
        <v>85</v>
      </c>
      <c r="F93" s="120">
        <v>87</v>
      </c>
      <c r="G93" s="124">
        <v>100</v>
      </c>
      <c r="H93" s="120">
        <v>92</v>
      </c>
      <c r="I93" s="118"/>
      <c r="J93" s="103">
        <f t="shared" si="2"/>
        <v>93.550000000000011</v>
      </c>
      <c r="K93" s="19">
        <f t="shared" si="3"/>
        <v>92.695000000000007</v>
      </c>
    </row>
    <row r="94" spans="2:11" s="1" customFormat="1" ht="15.75" x14ac:dyDescent="0.25">
      <c r="B94" s="111">
        <v>4</v>
      </c>
      <c r="C94" s="112" t="s">
        <v>229</v>
      </c>
      <c r="D94" s="109" t="s">
        <v>230</v>
      </c>
      <c r="E94" s="102">
        <v>85</v>
      </c>
      <c r="F94" s="120">
        <v>88</v>
      </c>
      <c r="G94" s="124">
        <v>100</v>
      </c>
      <c r="H94" s="120">
        <v>96</v>
      </c>
      <c r="I94" s="118"/>
      <c r="J94" s="103">
        <f t="shared" si="2"/>
        <v>95.4</v>
      </c>
      <c r="K94" s="19">
        <f t="shared" si="3"/>
        <v>94.360000000000014</v>
      </c>
    </row>
    <row r="95" spans="2:11" s="1" customFormat="1" ht="15.75" x14ac:dyDescent="0.25">
      <c r="B95" s="111">
        <v>5</v>
      </c>
      <c r="C95" s="112" t="s">
        <v>231</v>
      </c>
      <c r="D95" s="109" t="s">
        <v>232</v>
      </c>
      <c r="E95" s="102">
        <v>85</v>
      </c>
      <c r="F95" s="120">
        <v>86</v>
      </c>
      <c r="G95" s="124">
        <v>100</v>
      </c>
      <c r="H95" s="120">
        <v>94</v>
      </c>
      <c r="I95" s="118"/>
      <c r="J95" s="103">
        <f t="shared" si="2"/>
        <v>94.1</v>
      </c>
      <c r="K95" s="19">
        <f t="shared" si="3"/>
        <v>93.19</v>
      </c>
    </row>
    <row r="96" spans="2:11" s="1" customFormat="1" ht="15.75" x14ac:dyDescent="0.25">
      <c r="B96" s="111">
        <v>6</v>
      </c>
      <c r="C96" s="112" t="s">
        <v>233</v>
      </c>
      <c r="D96" s="109" t="s">
        <v>234</v>
      </c>
      <c r="E96" s="102">
        <v>85</v>
      </c>
      <c r="F96" s="120">
        <v>85</v>
      </c>
      <c r="G96" s="124">
        <v>100</v>
      </c>
      <c r="H96" s="120">
        <v>94</v>
      </c>
      <c r="I96" s="118"/>
      <c r="J96" s="103">
        <f t="shared" si="2"/>
        <v>93.85</v>
      </c>
      <c r="K96" s="19">
        <f t="shared" si="3"/>
        <v>92.965000000000003</v>
      </c>
    </row>
    <row r="97" spans="2:11" s="1" customFormat="1" ht="15.75" x14ac:dyDescent="0.25">
      <c r="B97" s="111">
        <v>7</v>
      </c>
      <c r="C97" s="112" t="s">
        <v>235</v>
      </c>
      <c r="D97" s="109" t="s">
        <v>236</v>
      </c>
      <c r="E97" s="102">
        <v>85</v>
      </c>
      <c r="F97" s="120">
        <v>87</v>
      </c>
      <c r="G97" s="124">
        <v>100</v>
      </c>
      <c r="H97" s="120">
        <v>94</v>
      </c>
      <c r="I97" s="118"/>
      <c r="J97" s="103">
        <f t="shared" si="2"/>
        <v>94.35</v>
      </c>
      <c r="K97" s="19">
        <f t="shared" si="3"/>
        <v>93.414999999999992</v>
      </c>
    </row>
    <row r="98" spans="2:11" s="1" customFormat="1" ht="15.75" x14ac:dyDescent="0.25">
      <c r="B98" s="111">
        <v>8</v>
      </c>
      <c r="C98" s="112" t="s">
        <v>237</v>
      </c>
      <c r="D98" s="110" t="s">
        <v>238</v>
      </c>
      <c r="E98" s="102">
        <v>85</v>
      </c>
      <c r="F98" s="120">
        <v>88</v>
      </c>
      <c r="G98" s="124">
        <v>100</v>
      </c>
      <c r="H98" s="120">
        <v>93</v>
      </c>
      <c r="I98" s="118"/>
      <c r="J98" s="103">
        <f t="shared" si="2"/>
        <v>94.2</v>
      </c>
      <c r="K98" s="19">
        <f t="shared" si="3"/>
        <v>93.28</v>
      </c>
    </row>
    <row r="99" spans="2:11" s="1" customFormat="1" ht="15.75" x14ac:dyDescent="0.25">
      <c r="B99" s="111">
        <v>9</v>
      </c>
      <c r="C99" s="112" t="s">
        <v>239</v>
      </c>
      <c r="D99" s="109" t="s">
        <v>240</v>
      </c>
      <c r="E99" s="102">
        <v>85</v>
      </c>
      <c r="F99" s="120">
        <v>86</v>
      </c>
      <c r="G99" s="124">
        <v>100</v>
      </c>
      <c r="H99" s="120">
        <v>94</v>
      </c>
      <c r="I99" s="118"/>
      <c r="J99" s="103">
        <f t="shared" si="2"/>
        <v>94.1</v>
      </c>
      <c r="K99" s="19">
        <f t="shared" si="3"/>
        <v>93.19</v>
      </c>
    </row>
    <row r="100" spans="2:11" s="1" customFormat="1" ht="15.75" x14ac:dyDescent="0.25">
      <c r="B100" s="111">
        <v>10</v>
      </c>
      <c r="C100" s="112" t="s">
        <v>241</v>
      </c>
      <c r="D100" s="109" t="s">
        <v>242</v>
      </c>
      <c r="E100" s="102">
        <v>85</v>
      </c>
      <c r="F100" s="120">
        <v>85</v>
      </c>
      <c r="G100" s="124">
        <v>100</v>
      </c>
      <c r="H100" s="120">
        <v>94</v>
      </c>
      <c r="I100" s="118"/>
      <c r="J100" s="103">
        <f t="shared" si="2"/>
        <v>93.85</v>
      </c>
      <c r="K100" s="19">
        <f t="shared" si="3"/>
        <v>92.965000000000003</v>
      </c>
    </row>
    <row r="101" spans="2:11" s="1" customFormat="1" ht="15.75" x14ac:dyDescent="0.25">
      <c r="B101" s="111">
        <v>11</v>
      </c>
      <c r="C101" s="112" t="s">
        <v>243</v>
      </c>
      <c r="D101" s="109" t="s">
        <v>244</v>
      </c>
      <c r="E101" s="102">
        <v>85</v>
      </c>
      <c r="F101" s="120">
        <v>87</v>
      </c>
      <c r="G101" s="124">
        <v>100</v>
      </c>
      <c r="H101" s="120">
        <v>96</v>
      </c>
      <c r="I101" s="118"/>
      <c r="J101" s="103">
        <f t="shared" si="2"/>
        <v>95.15</v>
      </c>
      <c r="K101" s="19">
        <f t="shared" si="3"/>
        <v>94.135000000000005</v>
      </c>
    </row>
    <row r="102" spans="2:11" s="1" customFormat="1" ht="15.75" x14ac:dyDescent="0.25">
      <c r="B102" s="111">
        <v>12</v>
      </c>
      <c r="C102" s="112" t="s">
        <v>245</v>
      </c>
      <c r="D102" s="109" t="s">
        <v>246</v>
      </c>
      <c r="E102" s="102">
        <v>85</v>
      </c>
      <c r="F102" s="120">
        <v>88</v>
      </c>
      <c r="G102" s="124">
        <v>93</v>
      </c>
      <c r="H102" s="120">
        <v>96</v>
      </c>
      <c r="I102" s="118"/>
      <c r="J102" s="103">
        <f t="shared" si="2"/>
        <v>92.95</v>
      </c>
      <c r="K102" s="19">
        <f t="shared" si="3"/>
        <v>92.155000000000001</v>
      </c>
    </row>
    <row r="103" spans="2:11" s="1" customFormat="1" ht="15.75" x14ac:dyDescent="0.25">
      <c r="B103" s="111">
        <v>13</v>
      </c>
      <c r="C103" s="112" t="s">
        <v>247</v>
      </c>
      <c r="D103" s="109" t="s">
        <v>248</v>
      </c>
      <c r="E103" s="102">
        <v>85</v>
      </c>
      <c r="F103" s="120">
        <v>86</v>
      </c>
      <c r="G103" s="124">
        <v>100</v>
      </c>
      <c r="H103" s="120">
        <v>94</v>
      </c>
      <c r="I103" s="118"/>
      <c r="J103" s="103">
        <f t="shared" si="2"/>
        <v>94.1</v>
      </c>
      <c r="K103" s="19">
        <f t="shared" si="3"/>
        <v>93.19</v>
      </c>
    </row>
    <row r="104" spans="2:11" s="1" customFormat="1" ht="15.75" x14ac:dyDescent="0.25">
      <c r="B104" s="111">
        <v>14</v>
      </c>
      <c r="C104" s="112" t="s">
        <v>249</v>
      </c>
      <c r="D104" s="109" t="s">
        <v>250</v>
      </c>
      <c r="E104" s="102">
        <v>85</v>
      </c>
      <c r="F104" s="120">
        <v>85</v>
      </c>
      <c r="G104" s="126">
        <v>50</v>
      </c>
      <c r="H104" s="123">
        <v>14</v>
      </c>
      <c r="I104" s="118">
        <v>52</v>
      </c>
      <c r="J104" s="103">
        <f t="shared" si="2"/>
        <v>44.35</v>
      </c>
      <c r="K104" s="19">
        <f t="shared" si="3"/>
        <v>48.414999999999999</v>
      </c>
    </row>
    <row r="105" spans="2:11" s="1" customFormat="1" ht="15.75" x14ac:dyDescent="0.25">
      <c r="B105" s="111">
        <v>15</v>
      </c>
      <c r="C105" s="112" t="s">
        <v>251</v>
      </c>
      <c r="D105" s="109" t="s">
        <v>252</v>
      </c>
      <c r="E105" s="102">
        <v>85</v>
      </c>
      <c r="F105" s="120">
        <v>87</v>
      </c>
      <c r="G105" s="124">
        <v>100</v>
      </c>
      <c r="H105" s="120">
        <v>96</v>
      </c>
      <c r="I105" s="118"/>
      <c r="J105" s="103">
        <f t="shared" si="2"/>
        <v>95.15</v>
      </c>
      <c r="K105" s="19">
        <f t="shared" si="3"/>
        <v>94.135000000000005</v>
      </c>
    </row>
    <row r="106" spans="2:11" s="1" customFormat="1" ht="15.75" x14ac:dyDescent="0.25">
      <c r="B106" s="111">
        <v>16</v>
      </c>
      <c r="C106" s="112" t="s">
        <v>253</v>
      </c>
      <c r="D106" s="109" t="s">
        <v>254</v>
      </c>
      <c r="E106" s="102">
        <v>85</v>
      </c>
      <c r="F106" s="120">
        <v>88</v>
      </c>
      <c r="G106" s="124">
        <v>100</v>
      </c>
      <c r="H106" s="120">
        <v>96</v>
      </c>
      <c r="I106" s="118"/>
      <c r="J106" s="103">
        <f t="shared" si="2"/>
        <v>95.4</v>
      </c>
      <c r="K106" s="19">
        <f t="shared" si="3"/>
        <v>94.360000000000014</v>
      </c>
    </row>
    <row r="107" spans="2:11" s="1" customFormat="1" ht="15.75" x14ac:dyDescent="0.25">
      <c r="B107" s="111">
        <v>17</v>
      </c>
      <c r="C107" s="112" t="s">
        <v>255</v>
      </c>
      <c r="D107" s="109" t="s">
        <v>256</v>
      </c>
      <c r="E107" s="102">
        <v>85</v>
      </c>
      <c r="F107" s="120">
        <v>86</v>
      </c>
      <c r="G107" s="124">
        <v>100</v>
      </c>
      <c r="H107" s="120">
        <v>96</v>
      </c>
      <c r="I107" s="118"/>
      <c r="J107" s="103">
        <f t="shared" si="2"/>
        <v>94.9</v>
      </c>
      <c r="K107" s="19">
        <f t="shared" si="3"/>
        <v>93.910000000000011</v>
      </c>
    </row>
    <row r="108" spans="2:11" s="1" customFormat="1" ht="15.75" x14ac:dyDescent="0.25">
      <c r="B108" s="111">
        <v>18</v>
      </c>
      <c r="C108" s="112" t="s">
        <v>257</v>
      </c>
      <c r="D108" s="109" t="s">
        <v>258</v>
      </c>
      <c r="E108" s="102">
        <v>90</v>
      </c>
      <c r="F108" s="120">
        <v>89</v>
      </c>
      <c r="G108" s="124">
        <v>97</v>
      </c>
      <c r="H108" s="120">
        <v>96</v>
      </c>
      <c r="I108" s="118"/>
      <c r="J108" s="103">
        <f t="shared" si="2"/>
        <v>94.6</v>
      </c>
      <c r="K108" s="19">
        <f t="shared" si="3"/>
        <v>94.14</v>
      </c>
    </row>
    <row r="109" spans="2:11" s="1" customFormat="1" ht="15.75" x14ac:dyDescent="0.25">
      <c r="B109" s="111">
        <v>19</v>
      </c>
      <c r="C109" s="112" t="s">
        <v>259</v>
      </c>
      <c r="D109" s="109" t="s">
        <v>260</v>
      </c>
      <c r="E109" s="102">
        <v>85</v>
      </c>
      <c r="F109" s="120">
        <v>87</v>
      </c>
      <c r="G109" s="124">
        <v>100</v>
      </c>
      <c r="H109" s="120">
        <v>96</v>
      </c>
      <c r="I109" s="118"/>
      <c r="J109" s="103">
        <f t="shared" si="2"/>
        <v>95.15</v>
      </c>
      <c r="K109" s="19">
        <f t="shared" si="3"/>
        <v>94.135000000000005</v>
      </c>
    </row>
    <row r="110" spans="2:11" s="1" customFormat="1" ht="15.75" x14ac:dyDescent="0.25">
      <c r="B110" s="111">
        <v>20</v>
      </c>
      <c r="C110" s="112" t="s">
        <v>261</v>
      </c>
      <c r="D110" s="109" t="s">
        <v>262</v>
      </c>
      <c r="E110" s="102">
        <v>85</v>
      </c>
      <c r="F110" s="120">
        <v>88</v>
      </c>
      <c r="G110" s="124">
        <v>100</v>
      </c>
      <c r="H110" s="120">
        <v>96</v>
      </c>
      <c r="I110" s="118"/>
      <c r="J110" s="103">
        <f t="shared" si="2"/>
        <v>95.4</v>
      </c>
      <c r="K110" s="19">
        <f t="shared" si="3"/>
        <v>94.360000000000014</v>
      </c>
    </row>
    <row r="111" spans="2:11" s="1" customFormat="1" ht="15.75" x14ac:dyDescent="0.25">
      <c r="B111" s="111">
        <v>21</v>
      </c>
      <c r="C111" s="112" t="s">
        <v>263</v>
      </c>
      <c r="D111" s="109" t="s">
        <v>264</v>
      </c>
      <c r="E111" s="102">
        <v>85</v>
      </c>
      <c r="F111" s="120">
        <v>86</v>
      </c>
      <c r="G111" s="124">
        <v>100</v>
      </c>
      <c r="H111" s="120">
        <v>98</v>
      </c>
      <c r="I111" s="118"/>
      <c r="J111" s="103">
        <f t="shared" si="2"/>
        <v>95.7</v>
      </c>
      <c r="K111" s="19">
        <f t="shared" si="3"/>
        <v>94.63000000000001</v>
      </c>
    </row>
    <row r="112" spans="2:11" s="1" customFormat="1" ht="15.75" x14ac:dyDescent="0.25">
      <c r="B112" s="111">
        <v>22</v>
      </c>
      <c r="C112" s="112" t="s">
        <v>265</v>
      </c>
      <c r="D112" s="109" t="s">
        <v>266</v>
      </c>
      <c r="E112" s="102">
        <v>85</v>
      </c>
      <c r="F112" s="120">
        <v>85</v>
      </c>
      <c r="G112" s="124">
        <v>100</v>
      </c>
      <c r="H112" s="120">
        <v>94</v>
      </c>
      <c r="I112" s="118"/>
      <c r="J112" s="103">
        <f t="shared" si="2"/>
        <v>93.85</v>
      </c>
      <c r="K112" s="19">
        <f t="shared" si="3"/>
        <v>92.965000000000003</v>
      </c>
    </row>
    <row r="113" spans="2:11" s="1" customFormat="1" ht="15.75" x14ac:dyDescent="0.25">
      <c r="B113" s="111">
        <v>23</v>
      </c>
      <c r="C113" s="112" t="s">
        <v>267</v>
      </c>
      <c r="D113" s="109" t="s">
        <v>268</v>
      </c>
      <c r="E113" s="102">
        <v>85</v>
      </c>
      <c r="F113" s="120">
        <v>87</v>
      </c>
      <c r="G113" s="124">
        <v>100</v>
      </c>
      <c r="H113" s="120">
        <v>94</v>
      </c>
      <c r="I113" s="118"/>
      <c r="J113" s="103">
        <f t="shared" si="2"/>
        <v>94.35</v>
      </c>
      <c r="K113" s="19">
        <f t="shared" si="3"/>
        <v>93.414999999999992</v>
      </c>
    </row>
    <row r="114" spans="2:11" s="1" customFormat="1" ht="15.75" x14ac:dyDescent="0.25">
      <c r="B114" s="111">
        <v>24</v>
      </c>
      <c r="C114" s="112" t="s">
        <v>269</v>
      </c>
      <c r="D114" s="109" t="s">
        <v>270</v>
      </c>
      <c r="E114" s="102">
        <v>85</v>
      </c>
      <c r="F114" s="120">
        <v>88</v>
      </c>
      <c r="G114" s="124">
        <v>100</v>
      </c>
      <c r="H114" s="120">
        <v>68</v>
      </c>
      <c r="I114" s="118"/>
      <c r="J114" s="103">
        <f t="shared" si="2"/>
        <v>84.2</v>
      </c>
      <c r="K114" s="19">
        <f t="shared" si="3"/>
        <v>84.28</v>
      </c>
    </row>
    <row r="115" spans="2:11" s="1" customFormat="1" ht="15.75" x14ac:dyDescent="0.25">
      <c r="B115" s="111">
        <v>25</v>
      </c>
      <c r="C115" s="112" t="s">
        <v>271</v>
      </c>
      <c r="D115" s="109" t="s">
        <v>272</v>
      </c>
      <c r="E115" s="102">
        <v>85</v>
      </c>
      <c r="F115" s="120">
        <v>86</v>
      </c>
      <c r="G115" s="124">
        <v>100</v>
      </c>
      <c r="H115" s="120">
        <v>91</v>
      </c>
      <c r="I115" s="118"/>
      <c r="J115" s="103">
        <f t="shared" si="2"/>
        <v>92.9</v>
      </c>
      <c r="K115" s="19">
        <f t="shared" si="3"/>
        <v>92.110000000000014</v>
      </c>
    </row>
    <row r="116" spans="2:11" s="1" customFormat="1" ht="15.75" x14ac:dyDescent="0.25">
      <c r="B116" s="111">
        <v>26</v>
      </c>
      <c r="C116" s="112" t="s">
        <v>273</v>
      </c>
      <c r="D116" s="109" t="s">
        <v>274</v>
      </c>
      <c r="E116" s="102">
        <v>85</v>
      </c>
      <c r="F116" s="120">
        <v>85</v>
      </c>
      <c r="G116" s="124">
        <v>100</v>
      </c>
      <c r="H116" s="120">
        <v>96</v>
      </c>
      <c r="I116" s="118"/>
      <c r="J116" s="103">
        <f t="shared" si="2"/>
        <v>94.65</v>
      </c>
      <c r="K116" s="19">
        <f t="shared" si="3"/>
        <v>93.685000000000002</v>
      </c>
    </row>
    <row r="117" spans="2:11" s="1" customFormat="1" ht="15.75" x14ac:dyDescent="0.25">
      <c r="B117" s="111">
        <v>27</v>
      </c>
      <c r="C117" s="112" t="s">
        <v>275</v>
      </c>
      <c r="D117" s="109" t="s">
        <v>276</v>
      </c>
      <c r="E117" s="102">
        <v>85</v>
      </c>
      <c r="F117" s="120">
        <v>87</v>
      </c>
      <c r="G117" s="124">
        <v>100</v>
      </c>
      <c r="H117" s="120">
        <v>94</v>
      </c>
      <c r="I117" s="118"/>
      <c r="J117" s="103">
        <f t="shared" si="2"/>
        <v>94.35</v>
      </c>
      <c r="K117" s="19">
        <f t="shared" si="3"/>
        <v>93.414999999999992</v>
      </c>
    </row>
    <row r="118" spans="2:11" s="1" customFormat="1" ht="15.75" x14ac:dyDescent="0.25">
      <c r="B118" s="111">
        <v>28</v>
      </c>
      <c r="C118" s="112" t="s">
        <v>277</v>
      </c>
      <c r="D118" s="109" t="s">
        <v>278</v>
      </c>
      <c r="E118" s="102">
        <v>85</v>
      </c>
      <c r="F118" s="120">
        <v>88</v>
      </c>
      <c r="G118" s="124">
        <v>100</v>
      </c>
      <c r="H118" s="120">
        <v>93</v>
      </c>
      <c r="I118" s="118"/>
      <c r="J118" s="103">
        <f t="shared" si="2"/>
        <v>94.2</v>
      </c>
      <c r="K118" s="19">
        <f t="shared" si="3"/>
        <v>93.28</v>
      </c>
    </row>
    <row r="119" spans="2:11" s="1" customFormat="1" ht="15.75" x14ac:dyDescent="0.25">
      <c r="B119" s="111">
        <v>29</v>
      </c>
      <c r="C119" s="112" t="s">
        <v>279</v>
      </c>
      <c r="D119" s="109" t="s">
        <v>280</v>
      </c>
      <c r="E119" s="102">
        <v>85</v>
      </c>
      <c r="F119" s="120">
        <v>86</v>
      </c>
      <c r="G119" s="124">
        <v>100</v>
      </c>
      <c r="H119" s="120">
        <v>91</v>
      </c>
      <c r="I119" s="118"/>
      <c r="J119" s="103">
        <f t="shared" si="2"/>
        <v>92.9</v>
      </c>
      <c r="K119" s="19">
        <f t="shared" si="3"/>
        <v>92.110000000000014</v>
      </c>
    </row>
    <row r="120" spans="2:11" s="1" customFormat="1" ht="15.75" x14ac:dyDescent="0.25">
      <c r="B120" s="111">
        <v>30</v>
      </c>
      <c r="C120" s="112" t="s">
        <v>281</v>
      </c>
      <c r="D120" s="109" t="s">
        <v>282</v>
      </c>
      <c r="E120" s="102">
        <v>85</v>
      </c>
      <c r="F120" s="120">
        <v>85</v>
      </c>
      <c r="G120" s="124">
        <v>95</v>
      </c>
      <c r="H120" s="120">
        <v>94</v>
      </c>
      <c r="I120" s="118"/>
      <c r="J120" s="103">
        <f t="shared" si="2"/>
        <v>92.1</v>
      </c>
      <c r="K120" s="19">
        <f t="shared" si="3"/>
        <v>91.39</v>
      </c>
    </row>
    <row r="121" spans="2:11" s="1" customFormat="1" ht="15.75" x14ac:dyDescent="0.25">
      <c r="B121" s="111">
        <v>31</v>
      </c>
      <c r="C121" s="112" t="s">
        <v>283</v>
      </c>
      <c r="D121" s="109" t="s">
        <v>284</v>
      </c>
      <c r="E121" s="102">
        <v>85</v>
      </c>
      <c r="F121" s="120">
        <v>87</v>
      </c>
      <c r="G121" s="124">
        <v>100</v>
      </c>
      <c r="H121" s="120">
        <v>94</v>
      </c>
      <c r="I121" s="118"/>
      <c r="J121" s="103">
        <f t="shared" si="2"/>
        <v>94.35</v>
      </c>
      <c r="K121" s="19">
        <f t="shared" si="3"/>
        <v>93.414999999999992</v>
      </c>
    </row>
    <row r="122" spans="2:11" s="1" customFormat="1" ht="15.75" x14ac:dyDescent="0.25">
      <c r="B122" s="111">
        <v>32</v>
      </c>
      <c r="C122" s="112" t="s">
        <v>285</v>
      </c>
      <c r="D122" s="109" t="s">
        <v>286</v>
      </c>
      <c r="E122" s="102">
        <v>85</v>
      </c>
      <c r="F122" s="120">
        <v>88</v>
      </c>
      <c r="G122" s="124">
        <v>100</v>
      </c>
      <c r="H122" s="120">
        <v>91</v>
      </c>
      <c r="I122" s="118"/>
      <c r="J122" s="103">
        <f t="shared" si="2"/>
        <v>93.4</v>
      </c>
      <c r="K122" s="19">
        <f t="shared" si="3"/>
        <v>92.56</v>
      </c>
    </row>
    <row r="123" spans="2:11" s="1" customFormat="1" ht="15.75" x14ac:dyDescent="0.25">
      <c r="B123" s="111">
        <v>33</v>
      </c>
      <c r="C123" s="112" t="s">
        <v>287</v>
      </c>
      <c r="D123" s="109" t="s">
        <v>288</v>
      </c>
      <c r="E123" s="102">
        <v>85</v>
      </c>
      <c r="F123" s="120">
        <v>86</v>
      </c>
      <c r="G123" s="125">
        <v>100</v>
      </c>
      <c r="H123" s="122">
        <v>94</v>
      </c>
      <c r="I123" s="118"/>
      <c r="J123" s="103">
        <f t="shared" si="2"/>
        <v>94.1</v>
      </c>
      <c r="K123" s="19">
        <f t="shared" si="3"/>
        <v>93.19</v>
      </c>
    </row>
    <row r="124" spans="2:11" s="1" customFormat="1" ht="15.75" x14ac:dyDescent="0.25">
      <c r="B124" s="111">
        <v>34</v>
      </c>
      <c r="C124" s="112" t="s">
        <v>289</v>
      </c>
      <c r="D124" s="109" t="s">
        <v>290</v>
      </c>
      <c r="E124" s="102">
        <v>85</v>
      </c>
      <c r="F124" s="120">
        <v>85</v>
      </c>
      <c r="G124" s="124">
        <v>100</v>
      </c>
      <c r="H124" s="120">
        <v>96</v>
      </c>
      <c r="I124" s="118"/>
      <c r="J124" s="103">
        <f t="shared" si="2"/>
        <v>94.65</v>
      </c>
      <c r="K124" s="19">
        <f t="shared" si="3"/>
        <v>93.685000000000002</v>
      </c>
    </row>
    <row r="125" spans="2:11" s="1" customFormat="1" ht="15.75" x14ac:dyDescent="0.25">
      <c r="B125" s="111">
        <v>35</v>
      </c>
      <c r="C125" s="112" t="s">
        <v>291</v>
      </c>
      <c r="D125" s="109" t="s">
        <v>292</v>
      </c>
      <c r="E125" s="102">
        <v>85</v>
      </c>
      <c r="F125" s="120">
        <v>87</v>
      </c>
      <c r="G125" s="124">
        <v>100</v>
      </c>
      <c r="H125" s="120">
        <v>94</v>
      </c>
      <c r="I125" s="118"/>
      <c r="J125" s="103">
        <f t="shared" si="2"/>
        <v>94.35</v>
      </c>
      <c r="K125" s="19">
        <f t="shared" si="3"/>
        <v>93.414999999999992</v>
      </c>
    </row>
    <row r="126" spans="2:11" s="1" customFormat="1" ht="15.75" x14ac:dyDescent="0.25">
      <c r="B126" s="111">
        <v>36</v>
      </c>
      <c r="C126" s="112" t="s">
        <v>293</v>
      </c>
      <c r="D126" s="109" t="s">
        <v>294</v>
      </c>
      <c r="E126" s="102">
        <v>85</v>
      </c>
      <c r="F126" s="120">
        <v>88</v>
      </c>
      <c r="G126" s="124">
        <v>100</v>
      </c>
      <c r="H126" s="120">
        <v>96</v>
      </c>
      <c r="I126" s="118"/>
      <c r="J126" s="103">
        <f t="shared" si="2"/>
        <v>95.4</v>
      </c>
      <c r="K126" s="19">
        <f t="shared" si="3"/>
        <v>94.360000000000014</v>
      </c>
    </row>
    <row r="127" spans="2:11" s="1" customFormat="1" ht="15.75" x14ac:dyDescent="0.25">
      <c r="B127" s="111">
        <v>37</v>
      </c>
      <c r="C127" s="112" t="s">
        <v>295</v>
      </c>
      <c r="D127" s="109" t="s">
        <v>296</v>
      </c>
      <c r="E127" s="102">
        <v>85</v>
      </c>
      <c r="F127" s="120">
        <v>86</v>
      </c>
      <c r="G127" s="124">
        <v>100</v>
      </c>
      <c r="H127" s="120">
        <v>96</v>
      </c>
      <c r="I127" s="118"/>
      <c r="J127" s="103">
        <f t="shared" si="2"/>
        <v>94.9</v>
      </c>
      <c r="K127" s="19">
        <f t="shared" si="3"/>
        <v>93.910000000000011</v>
      </c>
    </row>
    <row r="128" spans="2:11" s="1" customFormat="1" ht="15.75" x14ac:dyDescent="0.25">
      <c r="B128" s="111">
        <v>38</v>
      </c>
      <c r="C128" s="112" t="s">
        <v>297</v>
      </c>
      <c r="D128" s="109" t="s">
        <v>298</v>
      </c>
      <c r="E128" s="102">
        <v>85</v>
      </c>
      <c r="F128" s="120">
        <v>85</v>
      </c>
      <c r="G128" s="124">
        <v>100</v>
      </c>
      <c r="H128" s="120">
        <v>96</v>
      </c>
      <c r="I128" s="118"/>
      <c r="J128" s="103">
        <f t="shared" si="2"/>
        <v>94.65</v>
      </c>
      <c r="K128" s="19">
        <f t="shared" si="3"/>
        <v>93.685000000000002</v>
      </c>
    </row>
    <row r="129" spans="2:11" s="1" customFormat="1" ht="15.75" x14ac:dyDescent="0.25">
      <c r="B129" s="111">
        <v>39</v>
      </c>
      <c r="C129" s="112" t="s">
        <v>299</v>
      </c>
      <c r="D129" s="109" t="s">
        <v>300</v>
      </c>
      <c r="E129" s="102">
        <v>85</v>
      </c>
      <c r="F129" s="120">
        <v>87</v>
      </c>
      <c r="G129" s="124">
        <v>100</v>
      </c>
      <c r="H129" s="120">
        <v>94</v>
      </c>
      <c r="I129" s="118"/>
      <c r="J129" s="103">
        <f t="shared" si="2"/>
        <v>94.35</v>
      </c>
      <c r="K129" s="19">
        <f t="shared" si="3"/>
        <v>93.414999999999992</v>
      </c>
    </row>
    <row r="130" spans="2:11" s="1" customFormat="1" ht="15.75" x14ac:dyDescent="0.25">
      <c r="B130" s="111">
        <v>40</v>
      </c>
      <c r="C130" s="112" t="s">
        <v>301</v>
      </c>
      <c r="D130" s="109" t="s">
        <v>302</v>
      </c>
      <c r="E130" s="102">
        <v>85</v>
      </c>
      <c r="F130" s="120">
        <v>88</v>
      </c>
      <c r="G130" s="124">
        <v>100</v>
      </c>
      <c r="H130" s="120">
        <v>94</v>
      </c>
      <c r="I130" s="121"/>
      <c r="J130" s="103">
        <f t="shared" si="2"/>
        <v>94.6</v>
      </c>
      <c r="K130" s="19">
        <f t="shared" si="3"/>
        <v>93.64</v>
      </c>
    </row>
    <row r="131" spans="2:11" s="1" customFormat="1" x14ac:dyDescent="0.25">
      <c r="H131" s="6"/>
      <c r="I131" s="6"/>
      <c r="J131" s="6"/>
    </row>
    <row r="132" spans="2:11" s="1" customFormat="1" x14ac:dyDescent="0.25">
      <c r="B132" s="9"/>
      <c r="C132" s="10" t="s">
        <v>36</v>
      </c>
      <c r="D132" s="9"/>
      <c r="E132" s="9"/>
      <c r="F132" s="9"/>
      <c r="G132" s="11"/>
      <c r="I132" s="9"/>
    </row>
    <row r="133" spans="2:11" s="1" customFormat="1" x14ac:dyDescent="0.25">
      <c r="B133" s="9"/>
      <c r="C133" s="10" t="s">
        <v>37</v>
      </c>
      <c r="D133" s="9"/>
      <c r="E133" s="9"/>
      <c r="I133" s="9"/>
      <c r="J133" s="11" t="s">
        <v>44</v>
      </c>
      <c r="K133" s="11"/>
    </row>
    <row r="134" spans="2:11" s="1" customFormat="1" x14ac:dyDescent="0.25">
      <c r="B134" s="9"/>
      <c r="C134" s="10"/>
      <c r="D134" s="9"/>
      <c r="E134" s="9"/>
      <c r="I134" s="9"/>
      <c r="J134" s="11" t="s">
        <v>38</v>
      </c>
      <c r="K134" s="11"/>
    </row>
    <row r="135" spans="2:11" s="1" customFormat="1" x14ac:dyDescent="0.25">
      <c r="B135" s="9"/>
      <c r="C135" s="9"/>
      <c r="D135" s="9"/>
      <c r="E135" s="9"/>
      <c r="I135" s="9"/>
      <c r="J135" s="11"/>
      <c r="K135" s="11"/>
    </row>
    <row r="136" spans="2:11" s="1" customFormat="1" x14ac:dyDescent="0.25">
      <c r="B136" s="9"/>
      <c r="C136" s="9"/>
      <c r="D136" s="9"/>
      <c r="E136" s="9"/>
      <c r="I136" s="9"/>
    </row>
    <row r="137" spans="2:11" s="1" customFormat="1" x14ac:dyDescent="0.25">
      <c r="B137" s="9"/>
      <c r="C137" s="9"/>
      <c r="D137" s="9"/>
      <c r="E137" s="9"/>
      <c r="I137" s="9"/>
    </row>
    <row r="138" spans="2:11" s="1" customFormat="1" x14ac:dyDescent="0.25">
      <c r="B138" s="9"/>
      <c r="C138" s="10" t="s">
        <v>47</v>
      </c>
      <c r="D138" s="10"/>
      <c r="E138" s="10"/>
      <c r="I138" s="10"/>
      <c r="J138" s="10" t="s">
        <v>39</v>
      </c>
      <c r="K138" s="10"/>
    </row>
    <row r="141" spans="2:11" s="1" customFormat="1" ht="16.5" x14ac:dyDescent="0.25">
      <c r="B141" s="127"/>
      <c r="C141" s="127"/>
      <c r="D141" s="127"/>
      <c r="E141" s="127"/>
      <c r="F141" s="127"/>
      <c r="G141" s="127"/>
      <c r="H141" s="150" t="s">
        <v>380</v>
      </c>
      <c r="I141" s="150"/>
      <c r="J141" s="150"/>
    </row>
    <row r="142" spans="2:11" s="1" customFormat="1" ht="15.75" customHeight="1" x14ac:dyDescent="0.25">
      <c r="B142" s="151" t="s">
        <v>381</v>
      </c>
      <c r="C142" s="151"/>
      <c r="D142" s="151"/>
      <c r="E142" s="151"/>
      <c r="F142" s="151"/>
      <c r="G142" s="151"/>
      <c r="H142" s="151"/>
      <c r="I142" s="151"/>
      <c r="J142" s="151"/>
    </row>
    <row r="143" spans="2:11" s="1" customFormat="1" ht="15.75" x14ac:dyDescent="0.25">
      <c r="B143" s="152" t="s">
        <v>382</v>
      </c>
      <c r="C143" s="152"/>
      <c r="D143" s="152"/>
      <c r="E143" s="152"/>
      <c r="F143" s="152"/>
      <c r="G143" s="152"/>
      <c r="H143" s="152"/>
      <c r="I143" s="152"/>
      <c r="J143" s="152"/>
    </row>
    <row r="144" spans="2:11" s="1" customFormat="1" ht="15.75" customHeight="1" x14ac:dyDescent="0.25">
      <c r="B144" s="151" t="s">
        <v>383</v>
      </c>
      <c r="C144" s="151"/>
      <c r="D144" s="151"/>
      <c r="E144" s="151"/>
      <c r="F144" s="151"/>
      <c r="G144" s="151"/>
      <c r="H144" s="151"/>
      <c r="I144" s="151"/>
      <c r="J144" s="151"/>
    </row>
    <row r="145" spans="2:11" s="1" customFormat="1" ht="15.75" customHeight="1" x14ac:dyDescent="0.25">
      <c r="B145" s="151" t="s">
        <v>384</v>
      </c>
      <c r="C145" s="151"/>
      <c r="D145" s="151"/>
      <c r="E145" s="151"/>
      <c r="F145" s="151"/>
      <c r="G145" s="151"/>
      <c r="H145" s="151"/>
      <c r="I145" s="151"/>
      <c r="J145" s="151"/>
    </row>
    <row r="146" spans="2:11" s="1" customFormat="1" ht="15.75" customHeight="1" x14ac:dyDescent="0.25">
      <c r="B146" s="151" t="s">
        <v>385</v>
      </c>
      <c r="C146" s="151"/>
      <c r="D146" s="151"/>
      <c r="E146" s="151"/>
      <c r="F146" s="151"/>
      <c r="G146" s="151"/>
      <c r="H146" s="151"/>
      <c r="I146" s="151"/>
      <c r="J146" s="151"/>
    </row>
    <row r="147" spans="2:11" s="1" customFormat="1" ht="15.75" customHeight="1" x14ac:dyDescent="0.25">
      <c r="B147" s="153" t="s">
        <v>386</v>
      </c>
      <c r="C147" s="153"/>
      <c r="D147" s="153"/>
      <c r="E147" s="153"/>
      <c r="F147" s="153"/>
      <c r="G147" s="153"/>
      <c r="H147" s="153"/>
      <c r="I147" s="153"/>
      <c r="J147" s="153"/>
    </row>
    <row r="148" spans="2:11" s="1" customFormat="1" ht="15.75" customHeight="1" x14ac:dyDescent="0.25">
      <c r="B148" s="154" t="s">
        <v>387</v>
      </c>
      <c r="C148" s="154"/>
      <c r="D148" s="154"/>
      <c r="E148" s="154"/>
      <c r="F148" s="154"/>
      <c r="G148" s="154"/>
      <c r="H148" s="154"/>
      <c r="I148" s="154"/>
      <c r="J148" s="154"/>
    </row>
    <row r="149" spans="2:11" s="1" customFormat="1" ht="15.75" x14ac:dyDescent="0.25">
      <c r="B149" s="127"/>
      <c r="C149" s="127"/>
      <c r="D149" s="127"/>
      <c r="E149" s="127"/>
      <c r="F149" s="127"/>
      <c r="G149" s="127"/>
      <c r="H149" s="127"/>
      <c r="I149" s="127"/>
      <c r="J149" s="127"/>
    </row>
    <row r="150" spans="2:11" s="1" customFormat="1" ht="15.75" x14ac:dyDescent="0.25">
      <c r="B150" s="155" t="s">
        <v>388</v>
      </c>
      <c r="C150" s="155"/>
      <c r="D150" s="155"/>
      <c r="E150" s="155"/>
      <c r="F150" s="155"/>
      <c r="G150" s="155"/>
      <c r="H150" s="155"/>
      <c r="I150" s="155"/>
      <c r="J150" s="155"/>
    </row>
    <row r="151" spans="2:11" s="1" customFormat="1" ht="15.75" x14ac:dyDescent="0.25">
      <c r="B151" s="127"/>
      <c r="C151" s="128" t="s">
        <v>389</v>
      </c>
      <c r="D151" s="149" t="s">
        <v>390</v>
      </c>
      <c r="E151" s="149"/>
      <c r="F151" s="149"/>
      <c r="G151" s="127"/>
      <c r="H151" s="127"/>
      <c r="I151" s="127"/>
      <c r="J151" s="127"/>
    </row>
    <row r="152" spans="2:11" s="1" customFormat="1" ht="18.75" customHeight="1" x14ac:dyDescent="0.25">
      <c r="B152" s="127"/>
      <c r="C152" s="128" t="s">
        <v>391</v>
      </c>
      <c r="D152" s="149" t="s">
        <v>392</v>
      </c>
      <c r="E152" s="149"/>
      <c r="F152" s="149"/>
      <c r="G152" s="127"/>
      <c r="H152" s="127"/>
      <c r="I152" s="127"/>
      <c r="J152" s="127"/>
    </row>
    <row r="153" spans="2:11" s="1" customFormat="1" ht="15.75" x14ac:dyDescent="0.25">
      <c r="B153" s="127"/>
      <c r="C153" s="128" t="s">
        <v>393</v>
      </c>
      <c r="D153" s="149" t="s">
        <v>394</v>
      </c>
      <c r="E153" s="149"/>
      <c r="F153" s="149"/>
      <c r="G153" s="127"/>
      <c r="H153" s="127"/>
      <c r="I153" s="127"/>
      <c r="J153" s="127"/>
    </row>
    <row r="154" spans="2:11" s="1" customFormat="1" ht="15.75" x14ac:dyDescent="0.25">
      <c r="B154" s="127"/>
      <c r="C154" s="128" t="s">
        <v>395</v>
      </c>
      <c r="D154" s="149" t="s">
        <v>396</v>
      </c>
      <c r="E154" s="149"/>
      <c r="F154" s="149"/>
      <c r="G154" s="127"/>
      <c r="H154" s="127"/>
      <c r="I154" s="127"/>
      <c r="J154" s="127"/>
    </row>
    <row r="155" spans="2:11" s="1" customFormat="1" ht="15.75" x14ac:dyDescent="0.25">
      <c r="B155" s="127"/>
      <c r="C155" s="129" t="s">
        <v>397</v>
      </c>
      <c r="D155" s="149" t="s">
        <v>398</v>
      </c>
      <c r="E155" s="149"/>
      <c r="F155" s="149"/>
      <c r="G155" s="127"/>
      <c r="H155" s="127"/>
      <c r="I155" s="127"/>
      <c r="J155" s="127"/>
    </row>
    <row r="156" spans="2:11" s="1" customFormat="1" x14ac:dyDescent="0.25"/>
    <row r="157" spans="2:11" s="1" customFormat="1" x14ac:dyDescent="0.25">
      <c r="B157" s="131" t="s">
        <v>0</v>
      </c>
      <c r="C157" s="131" t="s">
        <v>1</v>
      </c>
      <c r="D157" s="133" t="s">
        <v>2</v>
      </c>
      <c r="E157" s="136" t="s">
        <v>135</v>
      </c>
      <c r="F157" s="142" t="s">
        <v>140</v>
      </c>
      <c r="G157" s="143"/>
      <c r="H157" s="143"/>
      <c r="I157" s="143"/>
      <c r="J157" s="139" t="s">
        <v>137</v>
      </c>
      <c r="K157" s="3" t="s">
        <v>3</v>
      </c>
    </row>
    <row r="158" spans="2:11" s="1" customFormat="1" x14ac:dyDescent="0.25">
      <c r="B158" s="131"/>
      <c r="C158" s="131"/>
      <c r="D158" s="133"/>
      <c r="E158" s="137"/>
      <c r="F158" s="98" t="s">
        <v>4</v>
      </c>
      <c r="G158" s="99" t="s">
        <v>5</v>
      </c>
      <c r="H158" s="134" t="s">
        <v>128</v>
      </c>
      <c r="I158" s="135"/>
      <c r="J158" s="140"/>
      <c r="K158" s="4" t="s">
        <v>41</v>
      </c>
    </row>
    <row r="159" spans="2:11" s="1" customFormat="1" x14ac:dyDescent="0.25">
      <c r="B159" s="132"/>
      <c r="C159" s="132"/>
      <c r="D159" s="156"/>
      <c r="E159" s="138"/>
      <c r="F159" s="100" t="s">
        <v>45</v>
      </c>
      <c r="G159" s="119" t="s">
        <v>127</v>
      </c>
      <c r="H159" s="119" t="s">
        <v>136</v>
      </c>
      <c r="I159" s="100" t="s">
        <v>46</v>
      </c>
      <c r="J159" s="141"/>
      <c r="K159" s="24">
        <v>1</v>
      </c>
    </row>
    <row r="160" spans="2:11" s="1" customFormat="1" ht="15.75" x14ac:dyDescent="0.25">
      <c r="B160" s="111">
        <v>1</v>
      </c>
      <c r="C160" s="114" t="s">
        <v>303</v>
      </c>
      <c r="D160" s="113" t="s">
        <v>304</v>
      </c>
      <c r="E160" s="102">
        <v>85</v>
      </c>
      <c r="F160" s="120">
        <v>86</v>
      </c>
      <c r="G160" s="124">
        <v>100</v>
      </c>
      <c r="H160" s="120">
        <v>80</v>
      </c>
      <c r="I160" s="118"/>
      <c r="J160" s="103">
        <f t="shared" ref="J160:J198" si="4">(H160*0.4)+(G160*0.35)+(F160*0.25)</f>
        <v>88.5</v>
      </c>
      <c r="K160" s="19">
        <f t="shared" ref="K160:K198" si="5">(J160*0.9)+(E160*0.1)</f>
        <v>88.15</v>
      </c>
    </row>
    <row r="161" spans="2:11" s="1" customFormat="1" ht="15.75" x14ac:dyDescent="0.25">
      <c r="B161" s="111">
        <v>2</v>
      </c>
      <c r="C161" s="114" t="s">
        <v>305</v>
      </c>
      <c r="D161" s="113" t="s">
        <v>306</v>
      </c>
      <c r="E161" s="102">
        <v>85</v>
      </c>
      <c r="F161" s="120">
        <v>85</v>
      </c>
      <c r="G161" s="124">
        <v>100</v>
      </c>
      <c r="H161" s="120">
        <v>90</v>
      </c>
      <c r="I161" s="118"/>
      <c r="J161" s="103">
        <f t="shared" si="4"/>
        <v>92.25</v>
      </c>
      <c r="K161" s="19">
        <f t="shared" si="5"/>
        <v>91.525000000000006</v>
      </c>
    </row>
    <row r="162" spans="2:11" s="1" customFormat="1" ht="15.75" x14ac:dyDescent="0.25">
      <c r="B162" s="111">
        <v>3</v>
      </c>
      <c r="C162" s="114" t="s">
        <v>307</v>
      </c>
      <c r="D162" s="113" t="s">
        <v>308</v>
      </c>
      <c r="E162" s="102">
        <v>85</v>
      </c>
      <c r="F162" s="120">
        <v>87</v>
      </c>
      <c r="G162" s="124">
        <v>100</v>
      </c>
      <c r="H162" s="120">
        <v>94</v>
      </c>
      <c r="I162" s="118"/>
      <c r="J162" s="103">
        <f t="shared" si="4"/>
        <v>94.35</v>
      </c>
      <c r="K162" s="19">
        <f t="shared" si="5"/>
        <v>93.414999999999992</v>
      </c>
    </row>
    <row r="163" spans="2:11" s="1" customFormat="1" ht="15.75" x14ac:dyDescent="0.25">
      <c r="B163" s="111">
        <v>4</v>
      </c>
      <c r="C163" s="114" t="s">
        <v>309</v>
      </c>
      <c r="D163" s="113" t="s">
        <v>310</v>
      </c>
      <c r="E163" s="102">
        <v>90</v>
      </c>
      <c r="F163" s="120">
        <v>89</v>
      </c>
      <c r="G163" s="124">
        <v>100</v>
      </c>
      <c r="H163" s="120">
        <v>80</v>
      </c>
      <c r="I163" s="118"/>
      <c r="J163" s="103">
        <f t="shared" si="4"/>
        <v>89.25</v>
      </c>
      <c r="K163" s="19">
        <f t="shared" si="5"/>
        <v>89.325000000000003</v>
      </c>
    </row>
    <row r="164" spans="2:11" s="1" customFormat="1" ht="15.75" x14ac:dyDescent="0.25">
      <c r="B164" s="111">
        <v>5</v>
      </c>
      <c r="C164" s="114" t="s">
        <v>311</v>
      </c>
      <c r="D164" s="113" t="s">
        <v>312</v>
      </c>
      <c r="E164" s="102">
        <v>85</v>
      </c>
      <c r="F164" s="120">
        <v>86</v>
      </c>
      <c r="G164" s="124">
        <v>87</v>
      </c>
      <c r="H164" s="120">
        <v>89</v>
      </c>
      <c r="I164" s="118"/>
      <c r="J164" s="103">
        <f t="shared" si="4"/>
        <v>87.55</v>
      </c>
      <c r="K164" s="19">
        <f t="shared" si="5"/>
        <v>87.295000000000002</v>
      </c>
    </row>
    <row r="165" spans="2:11" s="1" customFormat="1" ht="15.75" x14ac:dyDescent="0.25">
      <c r="B165" s="111">
        <v>6</v>
      </c>
      <c r="C165" s="114" t="s">
        <v>313</v>
      </c>
      <c r="D165" s="113" t="s">
        <v>314</v>
      </c>
      <c r="E165" s="102">
        <v>85</v>
      </c>
      <c r="F165" s="120">
        <v>85</v>
      </c>
      <c r="G165" s="124">
        <v>97</v>
      </c>
      <c r="H165" s="120">
        <v>96</v>
      </c>
      <c r="I165" s="118"/>
      <c r="J165" s="103">
        <f t="shared" si="4"/>
        <v>93.6</v>
      </c>
      <c r="K165" s="19">
        <f t="shared" si="5"/>
        <v>92.74</v>
      </c>
    </row>
    <row r="166" spans="2:11" s="1" customFormat="1" ht="15.75" x14ac:dyDescent="0.25">
      <c r="B166" s="111">
        <v>7</v>
      </c>
      <c r="C166" s="114" t="s">
        <v>315</v>
      </c>
      <c r="D166" s="113" t="s">
        <v>316</v>
      </c>
      <c r="E166" s="102">
        <v>85</v>
      </c>
      <c r="F166" s="120">
        <v>87</v>
      </c>
      <c r="G166" s="124">
        <v>100</v>
      </c>
      <c r="H166" s="120">
        <v>80</v>
      </c>
      <c r="I166" s="118"/>
      <c r="J166" s="103">
        <f t="shared" si="4"/>
        <v>88.75</v>
      </c>
      <c r="K166" s="19">
        <f t="shared" si="5"/>
        <v>88.375</v>
      </c>
    </row>
    <row r="167" spans="2:11" s="1" customFormat="1" ht="15.75" x14ac:dyDescent="0.25">
      <c r="B167" s="111">
        <v>8</v>
      </c>
      <c r="C167" s="114" t="s">
        <v>317</v>
      </c>
      <c r="D167" s="113" t="s">
        <v>318</v>
      </c>
      <c r="E167" s="102">
        <v>85</v>
      </c>
      <c r="F167" s="120">
        <v>88</v>
      </c>
      <c r="G167" s="124">
        <v>98</v>
      </c>
      <c r="H167" s="120">
        <v>90</v>
      </c>
      <c r="I167" s="118"/>
      <c r="J167" s="103">
        <f t="shared" si="4"/>
        <v>92.3</v>
      </c>
      <c r="K167" s="19">
        <f t="shared" si="5"/>
        <v>91.57</v>
      </c>
    </row>
    <row r="168" spans="2:11" s="1" customFormat="1" ht="15.75" x14ac:dyDescent="0.25">
      <c r="B168" s="111">
        <v>9</v>
      </c>
      <c r="C168" s="114" t="s">
        <v>319</v>
      </c>
      <c r="D168" s="113" t="s">
        <v>320</v>
      </c>
      <c r="E168" s="102">
        <v>85</v>
      </c>
      <c r="F168" s="120">
        <v>86</v>
      </c>
      <c r="G168" s="124">
        <v>100</v>
      </c>
      <c r="H168" s="120">
        <v>84</v>
      </c>
      <c r="I168" s="118"/>
      <c r="J168" s="103">
        <f t="shared" si="4"/>
        <v>90.1</v>
      </c>
      <c r="K168" s="19">
        <f t="shared" si="5"/>
        <v>89.59</v>
      </c>
    </row>
    <row r="169" spans="2:11" s="1" customFormat="1" ht="15.75" x14ac:dyDescent="0.25">
      <c r="B169" s="111">
        <v>10</v>
      </c>
      <c r="C169" s="114" t="s">
        <v>321</v>
      </c>
      <c r="D169" s="113" t="s">
        <v>322</v>
      </c>
      <c r="E169" s="102">
        <v>85</v>
      </c>
      <c r="F169" s="120">
        <v>85</v>
      </c>
      <c r="G169" s="124">
        <v>100</v>
      </c>
      <c r="H169" s="120">
        <v>68</v>
      </c>
      <c r="I169" s="118"/>
      <c r="J169" s="103">
        <f t="shared" si="4"/>
        <v>83.45</v>
      </c>
      <c r="K169" s="19">
        <f t="shared" si="5"/>
        <v>83.605000000000004</v>
      </c>
    </row>
    <row r="170" spans="2:11" s="1" customFormat="1" ht="15.75" x14ac:dyDescent="0.25">
      <c r="B170" s="111">
        <v>11</v>
      </c>
      <c r="C170" s="114" t="s">
        <v>305</v>
      </c>
      <c r="D170" s="113" t="s">
        <v>323</v>
      </c>
      <c r="E170" s="102">
        <v>85</v>
      </c>
      <c r="F170" s="120">
        <v>87</v>
      </c>
      <c r="G170" s="124">
        <v>94</v>
      </c>
      <c r="H170" s="120">
        <v>88</v>
      </c>
      <c r="I170" s="118"/>
      <c r="J170" s="103">
        <f t="shared" si="4"/>
        <v>89.85</v>
      </c>
      <c r="K170" s="19">
        <f t="shared" si="5"/>
        <v>89.364999999999995</v>
      </c>
    </row>
    <row r="171" spans="2:11" s="1" customFormat="1" ht="15.75" x14ac:dyDescent="0.25">
      <c r="B171" s="111">
        <v>12</v>
      </c>
      <c r="C171" s="114" t="s">
        <v>324</v>
      </c>
      <c r="D171" s="113" t="s">
        <v>325</v>
      </c>
      <c r="E171" s="102">
        <v>85</v>
      </c>
      <c r="F171" s="120">
        <v>88</v>
      </c>
      <c r="G171" s="124">
        <v>98</v>
      </c>
      <c r="H171" s="120">
        <v>96</v>
      </c>
      <c r="I171" s="118"/>
      <c r="J171" s="103">
        <f t="shared" si="4"/>
        <v>94.7</v>
      </c>
      <c r="K171" s="19">
        <f t="shared" si="5"/>
        <v>93.73</v>
      </c>
    </row>
    <row r="172" spans="2:11" s="1" customFormat="1" ht="15.75" x14ac:dyDescent="0.25">
      <c r="B172" s="111">
        <v>13</v>
      </c>
      <c r="C172" s="114" t="s">
        <v>326</v>
      </c>
      <c r="D172" s="113" t="s">
        <v>327</v>
      </c>
      <c r="E172" s="102">
        <v>85</v>
      </c>
      <c r="F172" s="120">
        <v>86</v>
      </c>
      <c r="G172" s="124">
        <v>100</v>
      </c>
      <c r="H172" s="120">
        <v>68</v>
      </c>
      <c r="I172" s="118"/>
      <c r="J172" s="103">
        <f t="shared" si="4"/>
        <v>83.7</v>
      </c>
      <c r="K172" s="19">
        <f t="shared" si="5"/>
        <v>83.83</v>
      </c>
    </row>
    <row r="173" spans="2:11" s="1" customFormat="1" ht="15.75" x14ac:dyDescent="0.25">
      <c r="B173" s="111">
        <v>14</v>
      </c>
      <c r="C173" s="114" t="s">
        <v>328</v>
      </c>
      <c r="D173" s="113" t="s">
        <v>329</v>
      </c>
      <c r="E173" s="102">
        <v>85</v>
      </c>
      <c r="F173" s="120">
        <v>85</v>
      </c>
      <c r="G173" s="124">
        <v>100</v>
      </c>
      <c r="H173" s="120">
        <v>80</v>
      </c>
      <c r="I173" s="118"/>
      <c r="J173" s="103">
        <f t="shared" si="4"/>
        <v>88.25</v>
      </c>
      <c r="K173" s="19">
        <f t="shared" si="5"/>
        <v>87.924999999999997</v>
      </c>
    </row>
    <row r="174" spans="2:11" s="1" customFormat="1" ht="15.75" x14ac:dyDescent="0.25">
      <c r="B174" s="111">
        <v>15</v>
      </c>
      <c r="C174" s="114" t="s">
        <v>330</v>
      </c>
      <c r="D174" s="113" t="s">
        <v>331</v>
      </c>
      <c r="E174" s="102">
        <v>85</v>
      </c>
      <c r="F174" s="120">
        <v>87</v>
      </c>
      <c r="G174" s="124">
        <v>98</v>
      </c>
      <c r="H174" s="120">
        <v>88</v>
      </c>
      <c r="I174" s="118"/>
      <c r="J174" s="103">
        <f t="shared" si="4"/>
        <v>91.25</v>
      </c>
      <c r="K174" s="19">
        <f t="shared" si="5"/>
        <v>90.625</v>
      </c>
    </row>
    <row r="175" spans="2:11" s="1" customFormat="1" ht="15.75" x14ac:dyDescent="0.25">
      <c r="B175" s="111">
        <v>16</v>
      </c>
      <c r="C175" s="114" t="s">
        <v>332</v>
      </c>
      <c r="D175" s="113" t="s">
        <v>333</v>
      </c>
      <c r="E175" s="102">
        <v>85</v>
      </c>
      <c r="F175" s="120">
        <v>88</v>
      </c>
      <c r="G175" s="124">
        <v>100</v>
      </c>
      <c r="H175" s="120">
        <v>68</v>
      </c>
      <c r="I175" s="118"/>
      <c r="J175" s="103">
        <f t="shared" si="4"/>
        <v>84.2</v>
      </c>
      <c r="K175" s="19">
        <f t="shared" si="5"/>
        <v>84.28</v>
      </c>
    </row>
    <row r="176" spans="2:11" s="1" customFormat="1" ht="15.75" x14ac:dyDescent="0.25">
      <c r="B176" s="111">
        <v>17</v>
      </c>
      <c r="C176" s="114" t="s">
        <v>334</v>
      </c>
      <c r="D176" s="113" t="s">
        <v>335</v>
      </c>
      <c r="E176" s="102">
        <v>85</v>
      </c>
      <c r="F176" s="120">
        <v>86</v>
      </c>
      <c r="G176" s="124">
        <v>69</v>
      </c>
      <c r="H176" s="120">
        <v>82</v>
      </c>
      <c r="I176" s="118"/>
      <c r="J176" s="103">
        <f t="shared" si="4"/>
        <v>78.45</v>
      </c>
      <c r="K176" s="19">
        <f t="shared" si="5"/>
        <v>79.105000000000004</v>
      </c>
    </row>
    <row r="177" spans="2:11" s="1" customFormat="1" ht="15.75" x14ac:dyDescent="0.25">
      <c r="B177" s="111">
        <v>18</v>
      </c>
      <c r="C177" s="114" t="s">
        <v>336</v>
      </c>
      <c r="D177" s="113" t="s">
        <v>337</v>
      </c>
      <c r="E177" s="102">
        <v>85</v>
      </c>
      <c r="F177" s="120">
        <v>85</v>
      </c>
      <c r="G177" s="124">
        <v>96</v>
      </c>
      <c r="H177" s="120">
        <v>89</v>
      </c>
      <c r="I177" s="118"/>
      <c r="J177" s="103">
        <f t="shared" si="4"/>
        <v>90.449999999999989</v>
      </c>
      <c r="K177" s="19">
        <f t="shared" si="5"/>
        <v>89.904999999999987</v>
      </c>
    </row>
    <row r="178" spans="2:11" s="1" customFormat="1" ht="15.75" x14ac:dyDescent="0.25">
      <c r="B178" s="111">
        <v>19</v>
      </c>
      <c r="C178" s="114" t="s">
        <v>338</v>
      </c>
      <c r="D178" s="113" t="s">
        <v>339</v>
      </c>
      <c r="E178" s="102">
        <v>85</v>
      </c>
      <c r="F178" s="120">
        <v>87</v>
      </c>
      <c r="G178" s="124">
        <v>98</v>
      </c>
      <c r="H178" s="120">
        <v>96</v>
      </c>
      <c r="I178" s="118"/>
      <c r="J178" s="103">
        <f t="shared" si="4"/>
        <v>94.45</v>
      </c>
      <c r="K178" s="19">
        <f t="shared" si="5"/>
        <v>93.50500000000001</v>
      </c>
    </row>
    <row r="179" spans="2:11" s="1" customFormat="1" ht="15.75" x14ac:dyDescent="0.25">
      <c r="B179" s="111">
        <v>20</v>
      </c>
      <c r="C179" s="114" t="s">
        <v>340</v>
      </c>
      <c r="D179" s="113" t="s">
        <v>341</v>
      </c>
      <c r="E179" s="102">
        <v>85</v>
      </c>
      <c r="F179" s="120">
        <v>88</v>
      </c>
      <c r="G179" s="124">
        <v>95</v>
      </c>
      <c r="H179" s="120">
        <v>68</v>
      </c>
      <c r="I179" s="118"/>
      <c r="J179" s="103">
        <f t="shared" si="4"/>
        <v>82.45</v>
      </c>
      <c r="K179" s="19">
        <f t="shared" si="5"/>
        <v>82.704999999999998</v>
      </c>
    </row>
    <row r="180" spans="2:11" s="1" customFormat="1" ht="15.75" x14ac:dyDescent="0.25">
      <c r="B180" s="111">
        <v>21</v>
      </c>
      <c r="C180" s="114" t="s">
        <v>342</v>
      </c>
      <c r="D180" s="113" t="s">
        <v>343</v>
      </c>
      <c r="E180" s="102">
        <v>85</v>
      </c>
      <c r="F180" s="120">
        <v>86</v>
      </c>
      <c r="G180" s="124">
        <v>100</v>
      </c>
      <c r="H180" s="120">
        <v>90</v>
      </c>
      <c r="I180" s="118"/>
      <c r="J180" s="103">
        <f t="shared" si="4"/>
        <v>92.5</v>
      </c>
      <c r="K180" s="19">
        <f t="shared" si="5"/>
        <v>91.75</v>
      </c>
    </row>
    <row r="181" spans="2:11" s="1" customFormat="1" ht="15.75" x14ac:dyDescent="0.25">
      <c r="B181" s="111">
        <v>22</v>
      </c>
      <c r="C181" s="114" t="s">
        <v>344</v>
      </c>
      <c r="D181" s="113" t="s">
        <v>345</v>
      </c>
      <c r="E181" s="102">
        <v>90</v>
      </c>
      <c r="F181" s="120">
        <v>89</v>
      </c>
      <c r="G181" s="124">
        <v>100</v>
      </c>
      <c r="H181" s="120">
        <v>90</v>
      </c>
      <c r="I181" s="118"/>
      <c r="J181" s="103">
        <f t="shared" si="4"/>
        <v>93.25</v>
      </c>
      <c r="K181" s="19">
        <f t="shared" si="5"/>
        <v>92.924999999999997</v>
      </c>
    </row>
    <row r="182" spans="2:11" s="1" customFormat="1" ht="15.75" x14ac:dyDescent="0.25">
      <c r="B182" s="111">
        <v>23</v>
      </c>
      <c r="C182" s="114" t="s">
        <v>346</v>
      </c>
      <c r="D182" s="113" t="s">
        <v>347</v>
      </c>
      <c r="E182" s="102">
        <v>85</v>
      </c>
      <c r="F182" s="120">
        <v>87</v>
      </c>
      <c r="G182" s="124">
        <v>100</v>
      </c>
      <c r="H182" s="120">
        <v>66</v>
      </c>
      <c r="I182" s="118"/>
      <c r="J182" s="103">
        <f t="shared" si="4"/>
        <v>83.15</v>
      </c>
      <c r="K182" s="19">
        <f t="shared" si="5"/>
        <v>83.335000000000008</v>
      </c>
    </row>
    <row r="183" spans="2:11" s="1" customFormat="1" ht="15.75" x14ac:dyDescent="0.25">
      <c r="B183" s="111">
        <v>24</v>
      </c>
      <c r="C183" s="114" t="s">
        <v>348</v>
      </c>
      <c r="D183" s="113" t="s">
        <v>349</v>
      </c>
      <c r="E183" s="102">
        <v>85</v>
      </c>
      <c r="F183" s="120">
        <v>88</v>
      </c>
      <c r="G183" s="124">
        <v>100</v>
      </c>
      <c r="H183" s="120">
        <v>94</v>
      </c>
      <c r="I183" s="118"/>
      <c r="J183" s="103">
        <f t="shared" si="4"/>
        <v>94.6</v>
      </c>
      <c r="K183" s="19">
        <f t="shared" si="5"/>
        <v>93.64</v>
      </c>
    </row>
    <row r="184" spans="2:11" s="1" customFormat="1" ht="15.75" x14ac:dyDescent="0.25">
      <c r="B184" s="111">
        <v>25</v>
      </c>
      <c r="C184" s="114" t="s">
        <v>350</v>
      </c>
      <c r="D184" s="113" t="s">
        <v>351</v>
      </c>
      <c r="E184" s="102">
        <v>85</v>
      </c>
      <c r="F184" s="120">
        <v>86</v>
      </c>
      <c r="G184" s="124">
        <v>100</v>
      </c>
      <c r="H184" s="120">
        <v>87</v>
      </c>
      <c r="I184" s="118"/>
      <c r="J184" s="103">
        <f t="shared" si="4"/>
        <v>91.300000000000011</v>
      </c>
      <c r="K184" s="19">
        <f t="shared" si="5"/>
        <v>90.670000000000016</v>
      </c>
    </row>
    <row r="185" spans="2:11" s="1" customFormat="1" ht="15.75" x14ac:dyDescent="0.25">
      <c r="B185" s="111">
        <v>26</v>
      </c>
      <c r="C185" s="114" t="s">
        <v>352</v>
      </c>
      <c r="D185" s="113" t="s">
        <v>353</v>
      </c>
      <c r="E185" s="102">
        <v>85</v>
      </c>
      <c r="F185" s="120">
        <v>85</v>
      </c>
      <c r="G185" s="124">
        <v>95</v>
      </c>
      <c r="H185" s="120">
        <v>92</v>
      </c>
      <c r="I185" s="118"/>
      <c r="J185" s="103">
        <f t="shared" si="4"/>
        <v>91.300000000000011</v>
      </c>
      <c r="K185" s="19">
        <f t="shared" si="5"/>
        <v>90.670000000000016</v>
      </c>
    </row>
    <row r="186" spans="2:11" s="1" customFormat="1" ht="15.75" x14ac:dyDescent="0.25">
      <c r="B186" s="111">
        <v>27</v>
      </c>
      <c r="C186" s="114" t="s">
        <v>354</v>
      </c>
      <c r="D186" s="113" t="s">
        <v>355</v>
      </c>
      <c r="E186" s="102">
        <v>85</v>
      </c>
      <c r="F186" s="120">
        <v>87</v>
      </c>
      <c r="G186" s="124">
        <v>98</v>
      </c>
      <c r="H186" s="122">
        <v>70</v>
      </c>
      <c r="I186" s="118"/>
      <c r="J186" s="103">
        <f t="shared" si="4"/>
        <v>84.05</v>
      </c>
      <c r="K186" s="19">
        <f t="shared" si="5"/>
        <v>84.144999999999996</v>
      </c>
    </row>
    <row r="187" spans="2:11" s="1" customFormat="1" ht="15.75" x14ac:dyDescent="0.25">
      <c r="B187" s="111">
        <v>28</v>
      </c>
      <c r="C187" s="114" t="s">
        <v>356</v>
      </c>
      <c r="D187" s="113" t="s">
        <v>357</v>
      </c>
      <c r="E187" s="102">
        <v>85</v>
      </c>
      <c r="F187" s="120">
        <v>88</v>
      </c>
      <c r="G187" s="124">
        <v>100</v>
      </c>
      <c r="H187" s="120">
        <v>88</v>
      </c>
      <c r="I187" s="118"/>
      <c r="J187" s="103">
        <f t="shared" si="4"/>
        <v>92.2</v>
      </c>
      <c r="K187" s="19">
        <f t="shared" si="5"/>
        <v>91.48</v>
      </c>
    </row>
    <row r="188" spans="2:11" s="1" customFormat="1" ht="15.75" x14ac:dyDescent="0.25">
      <c r="B188" s="111">
        <v>29</v>
      </c>
      <c r="C188" s="114" t="s">
        <v>358</v>
      </c>
      <c r="D188" s="113" t="s">
        <v>359</v>
      </c>
      <c r="E188" s="102">
        <v>85</v>
      </c>
      <c r="F188" s="120">
        <v>86</v>
      </c>
      <c r="G188" s="124">
        <v>96</v>
      </c>
      <c r="H188" s="120">
        <v>68</v>
      </c>
      <c r="I188" s="118"/>
      <c r="J188" s="103">
        <f t="shared" si="4"/>
        <v>82.3</v>
      </c>
      <c r="K188" s="19">
        <f t="shared" si="5"/>
        <v>82.57</v>
      </c>
    </row>
    <row r="189" spans="2:11" s="1" customFormat="1" ht="15.75" x14ac:dyDescent="0.25">
      <c r="B189" s="111">
        <v>30</v>
      </c>
      <c r="C189" s="114" t="s">
        <v>360</v>
      </c>
      <c r="D189" s="113" t="s">
        <v>361</v>
      </c>
      <c r="E189" s="102">
        <v>85</v>
      </c>
      <c r="F189" s="120">
        <v>85</v>
      </c>
      <c r="G189" s="124">
        <v>97</v>
      </c>
      <c r="H189" s="120">
        <v>90</v>
      </c>
      <c r="I189" s="118"/>
      <c r="J189" s="103">
        <f t="shared" si="4"/>
        <v>91.199999999999989</v>
      </c>
      <c r="K189" s="19">
        <f t="shared" si="5"/>
        <v>90.58</v>
      </c>
    </row>
    <row r="190" spans="2:11" s="1" customFormat="1" ht="15.75" x14ac:dyDescent="0.25">
      <c r="B190" s="111">
        <v>31</v>
      </c>
      <c r="C190" s="114" t="s">
        <v>362</v>
      </c>
      <c r="D190" s="113" t="s">
        <v>363</v>
      </c>
      <c r="E190" s="102">
        <v>85</v>
      </c>
      <c r="F190" s="120">
        <v>87</v>
      </c>
      <c r="G190" s="124">
        <v>100</v>
      </c>
      <c r="H190" s="120">
        <v>85</v>
      </c>
      <c r="I190" s="118"/>
      <c r="J190" s="103">
        <f t="shared" si="4"/>
        <v>90.75</v>
      </c>
      <c r="K190" s="19">
        <f t="shared" si="5"/>
        <v>90.174999999999997</v>
      </c>
    </row>
    <row r="191" spans="2:11" s="1" customFormat="1" ht="15.75" x14ac:dyDescent="0.25">
      <c r="B191" s="111">
        <v>32</v>
      </c>
      <c r="C191" s="114" t="s">
        <v>364</v>
      </c>
      <c r="D191" s="113" t="s">
        <v>365</v>
      </c>
      <c r="E191" s="102">
        <v>85</v>
      </c>
      <c r="F191" s="120">
        <v>88</v>
      </c>
      <c r="G191" s="124">
        <v>98</v>
      </c>
      <c r="H191" s="122">
        <v>90</v>
      </c>
      <c r="I191" s="118"/>
      <c r="J191" s="103">
        <f t="shared" si="4"/>
        <v>92.3</v>
      </c>
      <c r="K191" s="19">
        <f t="shared" si="5"/>
        <v>91.57</v>
      </c>
    </row>
    <row r="192" spans="2:11" s="1" customFormat="1" ht="15.75" x14ac:dyDescent="0.25">
      <c r="B192" s="111">
        <v>33</v>
      </c>
      <c r="C192" s="114" t="s">
        <v>366</v>
      </c>
      <c r="D192" s="113" t="s">
        <v>367</v>
      </c>
      <c r="E192" s="102">
        <v>85</v>
      </c>
      <c r="F192" s="120">
        <v>86</v>
      </c>
      <c r="G192" s="124">
        <v>100</v>
      </c>
      <c r="H192" s="120">
        <v>94</v>
      </c>
      <c r="I192" s="118"/>
      <c r="J192" s="103">
        <f t="shared" si="4"/>
        <v>94.1</v>
      </c>
      <c r="K192" s="19">
        <f t="shared" si="5"/>
        <v>93.19</v>
      </c>
    </row>
    <row r="193" spans="2:14" s="1" customFormat="1" ht="15.75" x14ac:dyDescent="0.25">
      <c r="B193" s="111">
        <v>34</v>
      </c>
      <c r="C193" s="114" t="s">
        <v>368</v>
      </c>
      <c r="D193" s="113" t="s">
        <v>369</v>
      </c>
      <c r="E193" s="102">
        <v>85</v>
      </c>
      <c r="F193" s="120">
        <v>85</v>
      </c>
      <c r="G193" s="124">
        <v>100</v>
      </c>
      <c r="H193" s="120">
        <v>94</v>
      </c>
      <c r="I193" s="118"/>
      <c r="J193" s="103">
        <f t="shared" si="4"/>
        <v>93.85</v>
      </c>
      <c r="K193" s="19">
        <f t="shared" si="5"/>
        <v>92.965000000000003</v>
      </c>
    </row>
    <row r="194" spans="2:14" s="1" customFormat="1" ht="15.75" x14ac:dyDescent="0.25">
      <c r="B194" s="111">
        <v>35</v>
      </c>
      <c r="C194" s="114" t="s">
        <v>370</v>
      </c>
      <c r="D194" s="113" t="s">
        <v>371</v>
      </c>
      <c r="E194" s="102">
        <v>85</v>
      </c>
      <c r="F194" s="120">
        <v>87</v>
      </c>
      <c r="G194" s="124">
        <v>98</v>
      </c>
      <c r="H194" s="120">
        <v>94</v>
      </c>
      <c r="I194" s="118"/>
      <c r="J194" s="103">
        <f t="shared" si="4"/>
        <v>93.65</v>
      </c>
      <c r="K194" s="19">
        <f t="shared" si="5"/>
        <v>92.785000000000011</v>
      </c>
    </row>
    <row r="195" spans="2:14" s="1" customFormat="1" ht="15.75" x14ac:dyDescent="0.25">
      <c r="B195" s="111">
        <v>36</v>
      </c>
      <c r="C195" s="114" t="s">
        <v>372</v>
      </c>
      <c r="D195" s="113" t="s">
        <v>373</v>
      </c>
      <c r="E195" s="102">
        <v>85</v>
      </c>
      <c r="F195" s="120">
        <v>88</v>
      </c>
      <c r="G195" s="124">
        <v>100</v>
      </c>
      <c r="H195" s="120">
        <v>68</v>
      </c>
      <c r="I195" s="118"/>
      <c r="J195" s="103">
        <f t="shared" si="4"/>
        <v>84.2</v>
      </c>
      <c r="K195" s="19">
        <f t="shared" si="5"/>
        <v>84.28</v>
      </c>
    </row>
    <row r="196" spans="2:14" s="1" customFormat="1" ht="15.75" x14ac:dyDescent="0.25">
      <c r="B196" s="111">
        <v>37</v>
      </c>
      <c r="C196" s="114" t="s">
        <v>374</v>
      </c>
      <c r="D196" s="113" t="s">
        <v>375</v>
      </c>
      <c r="E196" s="102">
        <v>85</v>
      </c>
      <c r="F196" s="120">
        <v>86</v>
      </c>
      <c r="G196" s="124">
        <v>98</v>
      </c>
      <c r="H196" s="120">
        <v>88</v>
      </c>
      <c r="I196" s="118"/>
      <c r="J196" s="103">
        <f t="shared" si="4"/>
        <v>91</v>
      </c>
      <c r="K196" s="19">
        <f t="shared" si="5"/>
        <v>90.4</v>
      </c>
    </row>
    <row r="197" spans="2:14" s="1" customFormat="1" ht="15.75" x14ac:dyDescent="0.25">
      <c r="B197" s="111">
        <v>38</v>
      </c>
      <c r="C197" s="114" t="s">
        <v>376</v>
      </c>
      <c r="D197" s="113" t="s">
        <v>377</v>
      </c>
      <c r="E197" s="102">
        <v>85</v>
      </c>
      <c r="F197" s="120">
        <v>85</v>
      </c>
      <c r="G197" s="124">
        <v>98</v>
      </c>
      <c r="H197" s="120">
        <v>96</v>
      </c>
      <c r="I197" s="118"/>
      <c r="J197" s="103">
        <f t="shared" si="4"/>
        <v>93.95</v>
      </c>
      <c r="K197" s="19">
        <f t="shared" si="5"/>
        <v>93.055000000000007</v>
      </c>
    </row>
    <row r="198" spans="2:14" s="1" customFormat="1" ht="15.75" x14ac:dyDescent="0.25">
      <c r="B198" s="111">
        <v>39</v>
      </c>
      <c r="C198" s="114" t="s">
        <v>378</v>
      </c>
      <c r="D198" s="113" t="s">
        <v>379</v>
      </c>
      <c r="E198" s="102">
        <v>85</v>
      </c>
      <c r="F198" s="120">
        <v>87</v>
      </c>
      <c r="G198" s="124">
        <v>100</v>
      </c>
      <c r="H198" s="120">
        <v>94</v>
      </c>
      <c r="I198" s="118"/>
      <c r="J198" s="103">
        <f t="shared" si="4"/>
        <v>94.35</v>
      </c>
      <c r="K198" s="19">
        <f t="shared" si="5"/>
        <v>93.414999999999992</v>
      </c>
    </row>
    <row r="199" spans="2:14" s="1" customFormat="1" x14ac:dyDescent="0.25">
      <c r="H199" s="6"/>
      <c r="I199" s="6"/>
      <c r="J199" s="6"/>
    </row>
    <row r="200" spans="2:14" s="1" customFormat="1" x14ac:dyDescent="0.25">
      <c r="B200" s="9"/>
      <c r="C200" s="10" t="s">
        <v>36</v>
      </c>
      <c r="D200" s="9"/>
      <c r="E200" s="9"/>
      <c r="F200" s="9"/>
      <c r="G200" s="11"/>
      <c r="I200" s="9"/>
    </row>
    <row r="201" spans="2:14" s="1" customFormat="1" x14ac:dyDescent="0.25">
      <c r="B201" s="9"/>
      <c r="C201" s="10" t="s">
        <v>37</v>
      </c>
      <c r="D201" s="9"/>
      <c r="E201" s="9"/>
      <c r="I201" s="9"/>
      <c r="J201" s="11" t="s">
        <v>44</v>
      </c>
      <c r="K201" s="11"/>
    </row>
    <row r="202" spans="2:14" s="1" customFormat="1" x14ac:dyDescent="0.25">
      <c r="B202" s="9"/>
      <c r="C202" s="10"/>
      <c r="D202" s="9"/>
      <c r="E202" s="9"/>
      <c r="I202" s="9"/>
      <c r="J202" s="11" t="s">
        <v>38</v>
      </c>
      <c r="K202" s="11"/>
    </row>
    <row r="203" spans="2:14" s="1" customFormat="1" x14ac:dyDescent="0.25">
      <c r="B203" s="9"/>
      <c r="C203" s="9"/>
      <c r="D203" s="9"/>
      <c r="E203" s="9"/>
      <c r="I203" s="9"/>
      <c r="J203" s="11"/>
      <c r="K203" s="11"/>
    </row>
    <row r="204" spans="2:14" s="1" customFormat="1" x14ac:dyDescent="0.25">
      <c r="B204" s="9"/>
      <c r="C204" s="9"/>
      <c r="D204" s="9"/>
      <c r="E204" s="9"/>
      <c r="I204" s="9"/>
    </row>
    <row r="205" spans="2:14" s="1" customFormat="1" x14ac:dyDescent="0.25">
      <c r="B205" s="9"/>
      <c r="C205" s="9"/>
      <c r="D205" s="9"/>
      <c r="E205" s="9"/>
      <c r="I205" s="9"/>
    </row>
    <row r="206" spans="2:14" s="1" customFormat="1" x14ac:dyDescent="0.25">
      <c r="B206" s="9"/>
      <c r="C206" s="10" t="s">
        <v>47</v>
      </c>
      <c r="D206" s="10"/>
      <c r="E206" s="10"/>
      <c r="I206" s="10"/>
      <c r="J206" s="10" t="s">
        <v>39</v>
      </c>
      <c r="K206" s="10"/>
    </row>
    <row r="207" spans="2:14" s="1" customFormat="1" x14ac:dyDescent="0.25"/>
    <row r="208" spans="2:14" x14ac:dyDescent="0.25">
      <c r="L208" s="1"/>
      <c r="M208" s="1"/>
      <c r="N208" s="1"/>
    </row>
    <row r="209" spans="12:14" x14ac:dyDescent="0.25">
      <c r="L209" s="1"/>
      <c r="M209" s="1"/>
      <c r="N209" s="1"/>
    </row>
  </sheetData>
  <mergeCells count="63">
    <mergeCell ref="D153:F153"/>
    <mergeCell ref="D154:F154"/>
    <mergeCell ref="D155:F155"/>
    <mergeCell ref="D84:F84"/>
    <mergeCell ref="D85:F85"/>
    <mergeCell ref="D86:F86"/>
    <mergeCell ref="H141:J141"/>
    <mergeCell ref="B142:J142"/>
    <mergeCell ref="B88:B90"/>
    <mergeCell ref="C88:C90"/>
    <mergeCell ref="D88:D90"/>
    <mergeCell ref="E88:E90"/>
    <mergeCell ref="F88:I88"/>
    <mergeCell ref="J88:J90"/>
    <mergeCell ref="H89:I89"/>
    <mergeCell ref="D12:F12"/>
    <mergeCell ref="D13:F13"/>
    <mergeCell ref="D14:F14"/>
    <mergeCell ref="D15:F15"/>
    <mergeCell ref="H72:J72"/>
    <mergeCell ref="J17:J19"/>
    <mergeCell ref="B6:J6"/>
    <mergeCell ref="B7:J7"/>
    <mergeCell ref="B8:J8"/>
    <mergeCell ref="B10:J10"/>
    <mergeCell ref="D11:F11"/>
    <mergeCell ref="H1:J1"/>
    <mergeCell ref="B2:J2"/>
    <mergeCell ref="B3:J3"/>
    <mergeCell ref="B4:J4"/>
    <mergeCell ref="B5:J5"/>
    <mergeCell ref="B17:B19"/>
    <mergeCell ref="C17:C19"/>
    <mergeCell ref="D17:D19"/>
    <mergeCell ref="E17:E19"/>
    <mergeCell ref="F17:I17"/>
    <mergeCell ref="H18:I18"/>
    <mergeCell ref="B73:J73"/>
    <mergeCell ref="B74:J74"/>
    <mergeCell ref="B75:J75"/>
    <mergeCell ref="B76:J76"/>
    <mergeCell ref="B77:J77"/>
    <mergeCell ref="B78:J78"/>
    <mergeCell ref="B79:J79"/>
    <mergeCell ref="B81:J81"/>
    <mergeCell ref="D82:F82"/>
    <mergeCell ref="D83:F83"/>
    <mergeCell ref="J157:J159"/>
    <mergeCell ref="H158:I158"/>
    <mergeCell ref="B143:J143"/>
    <mergeCell ref="B144:J144"/>
    <mergeCell ref="B145:J145"/>
    <mergeCell ref="B146:J146"/>
    <mergeCell ref="B147:J147"/>
    <mergeCell ref="B148:J148"/>
    <mergeCell ref="B150:J150"/>
    <mergeCell ref="B157:B159"/>
    <mergeCell ref="C157:C159"/>
    <mergeCell ref="D157:D159"/>
    <mergeCell ref="E157:E159"/>
    <mergeCell ref="F157:I157"/>
    <mergeCell ref="D151:F151"/>
    <mergeCell ref="D152:F152"/>
  </mergeCells>
  <pageMargins left="2.9" right="0.25" top="0.12" bottom="0.12" header="0.3" footer="0.12"/>
  <pageSetup paperSize="5" scale="5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I70"/>
  <sheetViews>
    <sheetView topLeftCell="V10" workbookViewId="0">
      <selection activeCell="B2" sqref="B2:N2"/>
    </sheetView>
  </sheetViews>
  <sheetFormatPr defaultColWidth="9.140625" defaultRowHeight="15" x14ac:dyDescent="0.25"/>
  <cols>
    <col min="1" max="1" width="9.140625" style="26"/>
    <col min="2" max="2" width="9.140625" style="27"/>
    <col min="3" max="3" width="20.140625" style="26" customWidth="1"/>
    <col min="4" max="4" width="27.42578125" style="26" customWidth="1"/>
    <col min="5" max="5" width="11" style="26" customWidth="1"/>
    <col min="6" max="6" width="13.7109375" style="26" customWidth="1"/>
    <col min="7" max="7" width="11" style="27" customWidth="1"/>
    <col min="8" max="8" width="6.7109375" style="27" bestFit="1" customWidth="1"/>
    <col min="9" max="9" width="11" style="27" customWidth="1"/>
    <col min="10" max="10" width="16" style="27" customWidth="1"/>
    <col min="11" max="11" width="12.42578125" style="27" customWidth="1"/>
    <col min="12" max="15" width="14.85546875" style="27" customWidth="1"/>
    <col min="16" max="16" width="7.28515625" style="27" bestFit="1" customWidth="1"/>
    <col min="17" max="20" width="14.85546875" style="27" customWidth="1"/>
    <col min="21" max="22" width="14.85546875" style="28" customWidth="1"/>
    <col min="23" max="23" width="11" style="29" customWidth="1"/>
    <col min="24" max="24" width="11" style="26" customWidth="1"/>
    <col min="25" max="26" width="11" style="29" customWidth="1"/>
    <col min="27" max="27" width="10.7109375" style="29" bestFit="1" customWidth="1"/>
    <col min="28" max="28" width="7.28515625" style="27" bestFit="1" customWidth="1"/>
    <col min="29" max="29" width="11" style="28" customWidth="1"/>
    <col min="30" max="30" width="18.42578125" style="64" customWidth="1"/>
    <col min="31" max="31" width="11" style="28" customWidth="1"/>
    <col min="32" max="32" width="9.28515625" style="27" bestFit="1" customWidth="1"/>
    <col min="33" max="33" width="11.140625" style="28" customWidth="1"/>
    <col min="34" max="34" width="20" style="28" customWidth="1"/>
    <col min="35" max="35" width="9.140625" style="29"/>
    <col min="36" max="37" width="9.140625" style="26"/>
    <col min="38" max="38" width="26.140625" style="26" customWidth="1"/>
    <col min="39" max="39" width="17.28515625" style="30" customWidth="1"/>
    <col min="40" max="16384" width="9.140625" style="26"/>
  </cols>
  <sheetData>
    <row r="4" spans="1:61" ht="18.75" x14ac:dyDescent="0.3">
      <c r="D4" s="157" t="s">
        <v>49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</row>
    <row r="5" spans="1:61" ht="18.75" x14ac:dyDescent="0.25">
      <c r="D5" s="158" t="s">
        <v>50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8" spans="1:61" ht="15" customHeight="1" x14ac:dyDescent="0.25">
      <c r="B8" s="159" t="s">
        <v>0</v>
      </c>
      <c r="C8" s="159" t="s">
        <v>1</v>
      </c>
      <c r="D8" s="159" t="s">
        <v>2</v>
      </c>
      <c r="E8" s="161" t="s">
        <v>51</v>
      </c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3"/>
      <c r="U8" s="161" t="s">
        <v>52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3"/>
      <c r="AL8" s="171"/>
      <c r="AM8" s="171"/>
      <c r="AN8" s="171"/>
      <c r="AO8" s="171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</row>
    <row r="9" spans="1:61" ht="15.75" customHeight="1" x14ac:dyDescent="0.25">
      <c r="B9" s="160"/>
      <c r="C9" s="159"/>
      <c r="D9" s="159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6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6"/>
      <c r="AL9" s="171"/>
      <c r="AM9" s="171"/>
      <c r="AN9" s="171"/>
      <c r="AO9" s="171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</row>
    <row r="10" spans="1:61" ht="15.75" customHeight="1" x14ac:dyDescent="0.25">
      <c r="B10" s="160"/>
      <c r="C10" s="159"/>
      <c r="D10" s="159"/>
      <c r="E10" s="159" t="s">
        <v>53</v>
      </c>
      <c r="F10" s="171" t="s">
        <v>54</v>
      </c>
      <c r="G10" s="171" t="s">
        <v>55</v>
      </c>
      <c r="H10" s="171" t="s">
        <v>3</v>
      </c>
      <c r="I10" s="171" t="s">
        <v>53</v>
      </c>
      <c r="J10" s="171" t="s">
        <v>56</v>
      </c>
      <c r="K10" s="171" t="s">
        <v>55</v>
      </c>
      <c r="L10" s="159" t="s">
        <v>3</v>
      </c>
      <c r="M10" s="159" t="s">
        <v>57</v>
      </c>
      <c r="N10" s="167" t="s">
        <v>58</v>
      </c>
      <c r="O10" s="159" t="s">
        <v>59</v>
      </c>
      <c r="P10" s="159" t="s">
        <v>60</v>
      </c>
      <c r="Q10" s="159" t="s">
        <v>61</v>
      </c>
      <c r="R10" s="167" t="s">
        <v>62</v>
      </c>
      <c r="S10" s="169" t="s">
        <v>63</v>
      </c>
      <c r="T10" s="159" t="s">
        <v>64</v>
      </c>
      <c r="U10" s="169" t="s">
        <v>65</v>
      </c>
      <c r="V10" s="167" t="s">
        <v>66</v>
      </c>
      <c r="W10" s="159" t="s">
        <v>55</v>
      </c>
      <c r="X10" s="169" t="s">
        <v>60</v>
      </c>
      <c r="Y10" s="169" t="s">
        <v>65</v>
      </c>
      <c r="Z10" s="171" t="s">
        <v>67</v>
      </c>
      <c r="AA10" s="159" t="s">
        <v>55</v>
      </c>
      <c r="AB10" s="169" t="s">
        <v>60</v>
      </c>
      <c r="AC10" s="169" t="s">
        <v>65</v>
      </c>
      <c r="AD10" s="171" t="s">
        <v>68</v>
      </c>
      <c r="AE10" s="159" t="s">
        <v>55</v>
      </c>
      <c r="AF10" s="169" t="s">
        <v>60</v>
      </c>
      <c r="AG10" s="169" t="s">
        <v>65</v>
      </c>
      <c r="AH10" s="167" t="s">
        <v>69</v>
      </c>
      <c r="AI10" s="159" t="s">
        <v>55</v>
      </c>
      <c r="AJ10" s="169" t="s">
        <v>60</v>
      </c>
      <c r="AK10" s="169" t="s">
        <v>70</v>
      </c>
      <c r="AL10" s="167" t="s">
        <v>71</v>
      </c>
      <c r="AM10" s="171"/>
      <c r="AN10" s="159"/>
      <c r="AO10" s="169"/>
      <c r="AP10" s="172"/>
      <c r="AQ10" s="172"/>
      <c r="AR10" s="172"/>
      <c r="AS10" s="167"/>
      <c r="AT10" s="167"/>
      <c r="AU10" s="167"/>
      <c r="AV10" s="167"/>
      <c r="AW10" s="167"/>
      <c r="AX10" s="167"/>
      <c r="AY10" s="172"/>
      <c r="AZ10" s="172"/>
      <c r="BA10" s="167"/>
      <c r="BB10" s="172"/>
      <c r="BC10" s="167"/>
      <c r="BD10" s="167"/>
      <c r="BE10" s="167"/>
      <c r="BF10" s="167"/>
      <c r="BG10" s="167"/>
      <c r="BH10" s="169"/>
      <c r="BI10" s="31"/>
    </row>
    <row r="11" spans="1:61" ht="51" customHeight="1" x14ac:dyDescent="0.25">
      <c r="B11" s="160"/>
      <c r="C11" s="159"/>
      <c r="D11" s="159"/>
      <c r="E11" s="159"/>
      <c r="F11" s="171"/>
      <c r="G11" s="171"/>
      <c r="H11" s="171"/>
      <c r="I11" s="171"/>
      <c r="J11" s="171"/>
      <c r="K11" s="171"/>
      <c r="L11" s="159"/>
      <c r="M11" s="159"/>
      <c r="N11" s="168"/>
      <c r="O11" s="159"/>
      <c r="P11" s="159"/>
      <c r="Q11" s="159"/>
      <c r="R11" s="168"/>
      <c r="S11" s="170"/>
      <c r="T11" s="159"/>
      <c r="U11" s="170"/>
      <c r="V11" s="168"/>
      <c r="W11" s="159"/>
      <c r="X11" s="170"/>
      <c r="Y11" s="170"/>
      <c r="Z11" s="171"/>
      <c r="AA11" s="159"/>
      <c r="AB11" s="170"/>
      <c r="AC11" s="170"/>
      <c r="AD11" s="171"/>
      <c r="AE11" s="159"/>
      <c r="AF11" s="170"/>
      <c r="AG11" s="170"/>
      <c r="AH11" s="168"/>
      <c r="AI11" s="159"/>
      <c r="AJ11" s="170"/>
      <c r="AK11" s="170"/>
      <c r="AL11" s="168"/>
      <c r="AM11" s="171"/>
      <c r="AN11" s="159"/>
      <c r="AO11" s="170"/>
      <c r="AP11" s="173"/>
      <c r="AQ11" s="173"/>
      <c r="AR11" s="173"/>
      <c r="AS11" s="168"/>
      <c r="AT11" s="168"/>
      <c r="AU11" s="168"/>
      <c r="AV11" s="168"/>
      <c r="AW11" s="168"/>
      <c r="AX11" s="168"/>
      <c r="AY11" s="173"/>
      <c r="AZ11" s="173"/>
      <c r="BA11" s="168"/>
      <c r="BB11" s="173"/>
      <c r="BC11" s="168"/>
      <c r="BD11" s="168"/>
      <c r="BE11" s="168"/>
      <c r="BF11" s="168"/>
      <c r="BG11" s="168"/>
      <c r="BH11" s="170"/>
      <c r="BI11" s="32"/>
    </row>
    <row r="12" spans="1:61" s="42" customFormat="1" ht="15.75" x14ac:dyDescent="0.25">
      <c r="A12" s="26"/>
      <c r="B12" s="33">
        <v>1</v>
      </c>
      <c r="C12" s="34">
        <v>201560411002</v>
      </c>
      <c r="D12" s="35" t="s">
        <v>6</v>
      </c>
      <c r="E12" s="36">
        <v>75</v>
      </c>
      <c r="F12" s="36">
        <v>70</v>
      </c>
      <c r="G12" s="36">
        <v>75</v>
      </c>
      <c r="H12" s="37">
        <f>((20%*E12)+(60%*F12)+(20%*G12))</f>
        <v>72</v>
      </c>
      <c r="I12" s="36">
        <v>75</v>
      </c>
      <c r="J12" s="36">
        <v>72</v>
      </c>
      <c r="K12" s="36">
        <v>75</v>
      </c>
      <c r="L12" s="38">
        <f>((20%*I12)+(60%*J12)+(20%*K12))</f>
        <v>73.199999999999989</v>
      </c>
      <c r="M12" s="38">
        <v>75</v>
      </c>
      <c r="N12" s="38">
        <v>72</v>
      </c>
      <c r="O12" s="38">
        <v>76</v>
      </c>
      <c r="P12" s="38">
        <f>((20%*M12)+(60%*N12)+(20%*O12))</f>
        <v>73.399999999999991</v>
      </c>
      <c r="Q12" s="38">
        <v>75</v>
      </c>
      <c r="R12" s="38">
        <v>75</v>
      </c>
      <c r="S12" s="38">
        <v>75</v>
      </c>
      <c r="T12" s="38">
        <f>((20%*Q12)+(60%*R12)+(20%*S12))</f>
        <v>75</v>
      </c>
      <c r="U12" s="38">
        <v>85</v>
      </c>
      <c r="V12" s="38">
        <v>85</v>
      </c>
      <c r="W12" s="36">
        <v>90</v>
      </c>
      <c r="X12" s="36">
        <f>((20%*U12)+(60%*V12)+(20%*W12))</f>
        <v>86</v>
      </c>
      <c r="Y12" s="38">
        <v>85</v>
      </c>
      <c r="Z12" s="38">
        <v>85</v>
      </c>
      <c r="AA12" s="36">
        <v>90</v>
      </c>
      <c r="AB12" s="36">
        <f>((20%*Y12)+(60%*Z12)+(20%*AA12))</f>
        <v>86</v>
      </c>
      <c r="AC12" s="38">
        <v>85</v>
      </c>
      <c r="AD12" s="38">
        <v>85</v>
      </c>
      <c r="AE12" s="36">
        <v>90</v>
      </c>
      <c r="AF12" s="36">
        <f>((20%*AC12)+(60%*AD12)+(20%*AE12))</f>
        <v>86</v>
      </c>
      <c r="AG12" s="38">
        <v>85</v>
      </c>
      <c r="AH12" s="38">
        <v>85</v>
      </c>
      <c r="AI12" s="36">
        <v>90</v>
      </c>
      <c r="AJ12" s="39">
        <f>((20%*AG12)+(60%*AH12)+(20%*AI12))</f>
        <v>86</v>
      </c>
      <c r="AK12" s="39">
        <f>(X12+AB12+AF12+AJ12)/4</f>
        <v>86</v>
      </c>
      <c r="AL12" s="40"/>
      <c r="AM12" s="41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</row>
    <row r="13" spans="1:61" s="42" customFormat="1" ht="15.75" x14ac:dyDescent="0.25">
      <c r="A13" s="26"/>
      <c r="B13" s="43">
        <v>2</v>
      </c>
      <c r="C13" s="44">
        <v>201560411003</v>
      </c>
      <c r="D13" s="45" t="s">
        <v>7</v>
      </c>
      <c r="E13" s="39">
        <v>68</v>
      </c>
      <c r="F13" s="39">
        <v>68</v>
      </c>
      <c r="G13" s="39">
        <v>70</v>
      </c>
      <c r="H13" s="37">
        <f t="shared" ref="H13:H42" si="0">((20%*E13)+(60%*F13)+(20%*G13))</f>
        <v>68.400000000000006</v>
      </c>
      <c r="I13" s="39">
        <v>70</v>
      </c>
      <c r="J13" s="39">
        <v>70</v>
      </c>
      <c r="K13" s="39">
        <v>72</v>
      </c>
      <c r="L13" s="38">
        <f t="shared" ref="L13:L42" si="1">((20%*I13)+(60%*J13)+(20%*K13))</f>
        <v>70.400000000000006</v>
      </c>
      <c r="M13" s="46">
        <v>72</v>
      </c>
      <c r="N13" s="46">
        <v>68</v>
      </c>
      <c r="O13" s="46">
        <v>72</v>
      </c>
      <c r="P13" s="38">
        <f t="shared" ref="P13:P42" si="2">((20%*M13)+(60%*N13)+(20%*O13))</f>
        <v>69.599999999999994</v>
      </c>
      <c r="Q13" s="46">
        <v>72</v>
      </c>
      <c r="R13" s="46">
        <v>72</v>
      </c>
      <c r="S13" s="46">
        <v>75</v>
      </c>
      <c r="T13" s="38">
        <f t="shared" ref="T13:T42" si="3">((20%*Q13)+(60%*R13)+(20%*S13))</f>
        <v>72.599999999999994</v>
      </c>
      <c r="U13" s="46">
        <v>85</v>
      </c>
      <c r="V13" s="46">
        <v>85</v>
      </c>
      <c r="W13" s="39">
        <v>90</v>
      </c>
      <c r="X13" s="36">
        <f t="shared" ref="X13:X42" si="4">((20%*U13)+(60%*V13)+(20%*W13))</f>
        <v>86</v>
      </c>
      <c r="Y13" s="46">
        <v>85</v>
      </c>
      <c r="Z13" s="46">
        <v>85</v>
      </c>
      <c r="AA13" s="39">
        <v>90</v>
      </c>
      <c r="AB13" s="36">
        <f t="shared" ref="AB13:AB42" si="5">((20%*Y13)+(60%*Z13)+(20%*AA13))</f>
        <v>86</v>
      </c>
      <c r="AC13" s="46">
        <v>85</v>
      </c>
      <c r="AD13" s="46">
        <v>85</v>
      </c>
      <c r="AE13" s="39">
        <v>90</v>
      </c>
      <c r="AF13" s="36">
        <f t="shared" ref="AF13:AF42" si="6">((20%*AC13)+(60%*AD13)+(20%*AE13))</f>
        <v>86</v>
      </c>
      <c r="AG13" s="46">
        <v>85</v>
      </c>
      <c r="AH13" s="46">
        <v>85</v>
      </c>
      <c r="AI13" s="39">
        <v>90</v>
      </c>
      <c r="AJ13" s="39">
        <f t="shared" ref="AJ13:AJ42" si="7">((20%*AG13)+(60%*AH13)+(20%*AI13))</f>
        <v>86</v>
      </c>
      <c r="AK13" s="39">
        <f t="shared" ref="AK13:AK42" si="8">(X13+AB13+AF13+AJ13)/4</f>
        <v>86</v>
      </c>
      <c r="AL13" s="40"/>
      <c r="AM13" s="41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</row>
    <row r="14" spans="1:61" s="42" customFormat="1" ht="15.75" x14ac:dyDescent="0.25">
      <c r="A14" s="26"/>
      <c r="B14" s="43">
        <v>3</v>
      </c>
      <c r="C14" s="44">
        <v>201560411004</v>
      </c>
      <c r="D14" s="45" t="s">
        <v>8</v>
      </c>
      <c r="E14" s="39">
        <v>68</v>
      </c>
      <c r="F14" s="39">
        <v>69</v>
      </c>
      <c r="G14" s="39">
        <v>70</v>
      </c>
      <c r="H14" s="37">
        <f t="shared" si="0"/>
        <v>69</v>
      </c>
      <c r="I14" s="39">
        <v>70</v>
      </c>
      <c r="J14" s="39">
        <v>68</v>
      </c>
      <c r="K14" s="39">
        <v>72</v>
      </c>
      <c r="L14" s="38">
        <f t="shared" si="1"/>
        <v>69.2</v>
      </c>
      <c r="M14" s="46">
        <v>72</v>
      </c>
      <c r="N14" s="46">
        <v>68</v>
      </c>
      <c r="O14" s="46">
        <v>72</v>
      </c>
      <c r="P14" s="38">
        <f t="shared" si="2"/>
        <v>69.599999999999994</v>
      </c>
      <c r="Q14" s="46">
        <v>72</v>
      </c>
      <c r="R14" s="46">
        <v>72</v>
      </c>
      <c r="S14" s="46">
        <v>75</v>
      </c>
      <c r="T14" s="38">
        <f t="shared" si="3"/>
        <v>72.599999999999994</v>
      </c>
      <c r="U14" s="46">
        <v>85</v>
      </c>
      <c r="V14" s="46">
        <v>85</v>
      </c>
      <c r="W14" s="39">
        <v>90</v>
      </c>
      <c r="X14" s="36">
        <f t="shared" si="4"/>
        <v>86</v>
      </c>
      <c r="Y14" s="46">
        <v>85</v>
      </c>
      <c r="Z14" s="46">
        <v>85</v>
      </c>
      <c r="AA14" s="39">
        <v>90</v>
      </c>
      <c r="AB14" s="36">
        <f t="shared" si="5"/>
        <v>86</v>
      </c>
      <c r="AC14" s="46">
        <v>85</v>
      </c>
      <c r="AD14" s="46">
        <v>85</v>
      </c>
      <c r="AE14" s="39">
        <v>90</v>
      </c>
      <c r="AF14" s="36">
        <f t="shared" si="6"/>
        <v>86</v>
      </c>
      <c r="AG14" s="46">
        <v>85</v>
      </c>
      <c r="AH14" s="46">
        <v>85</v>
      </c>
      <c r="AI14" s="39">
        <v>90</v>
      </c>
      <c r="AJ14" s="39">
        <f t="shared" si="7"/>
        <v>86</v>
      </c>
      <c r="AK14" s="39">
        <f t="shared" si="8"/>
        <v>86</v>
      </c>
      <c r="AL14" s="40"/>
      <c r="AM14" s="41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</row>
    <row r="15" spans="1:61" ht="15.75" x14ac:dyDescent="0.25">
      <c r="B15" s="43">
        <v>4</v>
      </c>
      <c r="C15" s="44">
        <v>201560411005</v>
      </c>
      <c r="D15" s="45" t="s">
        <v>9</v>
      </c>
      <c r="E15" s="39">
        <v>78</v>
      </c>
      <c r="F15" s="39">
        <v>74</v>
      </c>
      <c r="G15" s="39">
        <v>78</v>
      </c>
      <c r="H15" s="37">
        <f t="shared" si="0"/>
        <v>75.599999999999994</v>
      </c>
      <c r="I15" s="39">
        <v>75</v>
      </c>
      <c r="J15" s="39">
        <v>74</v>
      </c>
      <c r="K15" s="39">
        <v>78</v>
      </c>
      <c r="L15" s="38">
        <f t="shared" si="1"/>
        <v>75</v>
      </c>
      <c r="M15" s="46">
        <v>76</v>
      </c>
      <c r="N15" s="46">
        <v>75</v>
      </c>
      <c r="O15" s="46">
        <v>76</v>
      </c>
      <c r="P15" s="38">
        <f t="shared" si="2"/>
        <v>75.400000000000006</v>
      </c>
      <c r="Q15" s="46">
        <v>80</v>
      </c>
      <c r="R15" s="46">
        <v>75</v>
      </c>
      <c r="S15" s="46">
        <v>76</v>
      </c>
      <c r="T15" s="38">
        <f t="shared" si="3"/>
        <v>76.2</v>
      </c>
      <c r="U15" s="46">
        <v>75</v>
      </c>
      <c r="V15" s="46">
        <v>75</v>
      </c>
      <c r="W15" s="39">
        <v>78</v>
      </c>
      <c r="X15" s="37">
        <f t="shared" si="4"/>
        <v>75.599999999999994</v>
      </c>
      <c r="Y15" s="39">
        <v>73</v>
      </c>
      <c r="Z15" s="39">
        <v>75</v>
      </c>
      <c r="AA15" s="39">
        <v>75</v>
      </c>
      <c r="AB15" s="37">
        <f t="shared" si="5"/>
        <v>74.599999999999994</v>
      </c>
      <c r="AC15" s="39">
        <v>75</v>
      </c>
      <c r="AD15" s="47">
        <v>75</v>
      </c>
      <c r="AE15" s="39">
        <v>75</v>
      </c>
      <c r="AF15" s="36">
        <f t="shared" si="6"/>
        <v>75</v>
      </c>
      <c r="AG15" s="39">
        <v>78</v>
      </c>
      <c r="AH15" s="46">
        <v>78</v>
      </c>
      <c r="AI15" s="39">
        <v>78</v>
      </c>
      <c r="AJ15" s="39">
        <f t="shared" si="7"/>
        <v>78</v>
      </c>
      <c r="AK15" s="39">
        <f t="shared" si="8"/>
        <v>75.8</v>
      </c>
      <c r="AL15" s="40"/>
      <c r="AM15" s="41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</row>
    <row r="16" spans="1:61" ht="15.75" x14ac:dyDescent="0.25">
      <c r="B16" s="43">
        <v>5</v>
      </c>
      <c r="C16" s="44">
        <v>201560411006</v>
      </c>
      <c r="D16" s="45" t="s">
        <v>10</v>
      </c>
      <c r="E16" s="39">
        <v>75</v>
      </c>
      <c r="F16" s="39">
        <v>70</v>
      </c>
      <c r="G16" s="39">
        <v>75</v>
      </c>
      <c r="H16" s="37">
        <f t="shared" si="0"/>
        <v>72</v>
      </c>
      <c r="I16" s="39">
        <v>70</v>
      </c>
      <c r="J16" s="39">
        <v>72</v>
      </c>
      <c r="K16" s="39">
        <v>76</v>
      </c>
      <c r="L16" s="38">
        <f t="shared" si="1"/>
        <v>72.399999999999991</v>
      </c>
      <c r="M16" s="46">
        <v>70</v>
      </c>
      <c r="N16" s="46">
        <v>72</v>
      </c>
      <c r="O16" s="46">
        <v>70</v>
      </c>
      <c r="P16" s="38">
        <f t="shared" si="2"/>
        <v>71.199999999999989</v>
      </c>
      <c r="Q16" s="46">
        <v>70</v>
      </c>
      <c r="R16" s="46">
        <v>70</v>
      </c>
      <c r="S16" s="46">
        <v>75</v>
      </c>
      <c r="T16" s="38">
        <f t="shared" si="3"/>
        <v>71</v>
      </c>
      <c r="U16" s="46">
        <v>82</v>
      </c>
      <c r="V16" s="46">
        <v>82</v>
      </c>
      <c r="W16" s="39">
        <v>83</v>
      </c>
      <c r="X16" s="37">
        <f t="shared" si="4"/>
        <v>82.199999999999989</v>
      </c>
      <c r="Y16" s="39">
        <v>80</v>
      </c>
      <c r="Z16" s="39">
        <v>81</v>
      </c>
      <c r="AA16" s="39">
        <v>80</v>
      </c>
      <c r="AB16" s="37">
        <f t="shared" si="5"/>
        <v>80.599999999999994</v>
      </c>
      <c r="AC16" s="39">
        <v>81</v>
      </c>
      <c r="AD16" s="47">
        <v>81</v>
      </c>
      <c r="AE16" s="39">
        <v>81</v>
      </c>
      <c r="AF16" s="36">
        <f t="shared" si="6"/>
        <v>81</v>
      </c>
      <c r="AG16" s="39">
        <v>81</v>
      </c>
      <c r="AH16" s="46">
        <v>81</v>
      </c>
      <c r="AI16" s="39">
        <v>81</v>
      </c>
      <c r="AJ16" s="39">
        <f t="shared" si="7"/>
        <v>81</v>
      </c>
      <c r="AK16" s="39">
        <f t="shared" si="8"/>
        <v>81.199999999999989</v>
      </c>
      <c r="AL16" s="40"/>
      <c r="AM16" s="41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</row>
    <row r="17" spans="1:61" ht="15.75" x14ac:dyDescent="0.25">
      <c r="B17" s="43">
        <v>6</v>
      </c>
      <c r="C17" s="44">
        <v>201560411007</v>
      </c>
      <c r="D17" s="45" t="s">
        <v>11</v>
      </c>
      <c r="E17" s="39">
        <v>75</v>
      </c>
      <c r="F17" s="39">
        <v>70</v>
      </c>
      <c r="G17" s="39">
        <v>75</v>
      </c>
      <c r="H17" s="37">
        <f t="shared" si="0"/>
        <v>72</v>
      </c>
      <c r="I17" s="39">
        <v>70</v>
      </c>
      <c r="J17" s="39">
        <v>70</v>
      </c>
      <c r="K17" s="39">
        <v>75</v>
      </c>
      <c r="L17" s="38">
        <f t="shared" si="1"/>
        <v>71</v>
      </c>
      <c r="M17" s="46">
        <v>70</v>
      </c>
      <c r="N17" s="46">
        <v>70</v>
      </c>
      <c r="O17" s="46">
        <v>70</v>
      </c>
      <c r="P17" s="38">
        <f t="shared" si="2"/>
        <v>70</v>
      </c>
      <c r="Q17" s="46">
        <v>70</v>
      </c>
      <c r="R17" s="46">
        <v>72</v>
      </c>
      <c r="S17" s="46">
        <v>75</v>
      </c>
      <c r="T17" s="38">
        <f t="shared" si="3"/>
        <v>72.199999999999989</v>
      </c>
      <c r="U17" s="46">
        <v>80</v>
      </c>
      <c r="V17" s="46">
        <v>80</v>
      </c>
      <c r="W17" s="39">
        <v>80</v>
      </c>
      <c r="X17" s="36">
        <f t="shared" si="4"/>
        <v>80</v>
      </c>
      <c r="Y17" s="39">
        <v>80</v>
      </c>
      <c r="Z17" s="39">
        <v>80</v>
      </c>
      <c r="AA17" s="39">
        <v>80</v>
      </c>
      <c r="AB17" s="36">
        <f t="shared" si="5"/>
        <v>80</v>
      </c>
      <c r="AC17" s="39">
        <v>80</v>
      </c>
      <c r="AD17" s="47">
        <v>80</v>
      </c>
      <c r="AE17" s="39">
        <v>80</v>
      </c>
      <c r="AF17" s="36">
        <f t="shared" si="6"/>
        <v>80</v>
      </c>
      <c r="AG17" s="39">
        <v>80</v>
      </c>
      <c r="AH17" s="46">
        <v>81</v>
      </c>
      <c r="AI17" s="39">
        <v>80</v>
      </c>
      <c r="AJ17" s="39">
        <f t="shared" si="7"/>
        <v>80.599999999999994</v>
      </c>
      <c r="AK17" s="39">
        <f t="shared" si="8"/>
        <v>80.150000000000006</v>
      </c>
      <c r="AL17" s="40"/>
      <c r="AM17" s="41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</row>
    <row r="18" spans="1:61" ht="15.75" x14ac:dyDescent="0.25">
      <c r="B18" s="43">
        <v>7</v>
      </c>
      <c r="C18" s="44">
        <v>201560411008</v>
      </c>
      <c r="D18" s="45" t="s">
        <v>12</v>
      </c>
      <c r="E18" s="39">
        <v>76</v>
      </c>
      <c r="F18" s="39">
        <v>76</v>
      </c>
      <c r="G18" s="39">
        <v>76</v>
      </c>
      <c r="H18" s="37">
        <f t="shared" si="0"/>
        <v>76</v>
      </c>
      <c r="I18" s="39">
        <v>75</v>
      </c>
      <c r="J18" s="39">
        <v>72</v>
      </c>
      <c r="K18" s="39">
        <v>75</v>
      </c>
      <c r="L18" s="38">
        <f t="shared" si="1"/>
        <v>73.199999999999989</v>
      </c>
      <c r="M18" s="46">
        <v>76</v>
      </c>
      <c r="N18" s="46">
        <v>75</v>
      </c>
      <c r="O18" s="46">
        <v>76</v>
      </c>
      <c r="P18" s="38">
        <f t="shared" si="2"/>
        <v>75.400000000000006</v>
      </c>
      <c r="Q18" s="39">
        <v>78</v>
      </c>
      <c r="R18" s="39">
        <v>75</v>
      </c>
      <c r="S18" s="39">
        <v>76</v>
      </c>
      <c r="T18" s="38">
        <f t="shared" si="3"/>
        <v>75.8</v>
      </c>
      <c r="U18" s="46">
        <v>70</v>
      </c>
      <c r="V18" s="46">
        <v>73</v>
      </c>
      <c r="W18" s="48">
        <v>74</v>
      </c>
      <c r="X18" s="37">
        <f t="shared" si="4"/>
        <v>72.599999999999994</v>
      </c>
      <c r="Y18" s="39">
        <v>70</v>
      </c>
      <c r="Z18" s="39">
        <v>75</v>
      </c>
      <c r="AA18" s="39">
        <v>73</v>
      </c>
      <c r="AB18" s="37">
        <f t="shared" si="5"/>
        <v>73.599999999999994</v>
      </c>
      <c r="AC18" s="39">
        <v>70</v>
      </c>
      <c r="AD18" s="47">
        <v>70</v>
      </c>
      <c r="AE18" s="39">
        <v>70</v>
      </c>
      <c r="AF18" s="36">
        <f t="shared" si="6"/>
        <v>70</v>
      </c>
      <c r="AG18" s="39">
        <v>70</v>
      </c>
      <c r="AH18" s="46">
        <v>70</v>
      </c>
      <c r="AI18" s="39">
        <v>70</v>
      </c>
      <c r="AJ18" s="39">
        <f t="shared" si="7"/>
        <v>70</v>
      </c>
      <c r="AK18" s="39">
        <f t="shared" si="8"/>
        <v>71.55</v>
      </c>
      <c r="AL18" s="40"/>
      <c r="AM18" s="41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</row>
    <row r="19" spans="1:61" ht="15.75" x14ac:dyDescent="0.25">
      <c r="B19" s="43">
        <v>8</v>
      </c>
      <c r="C19" s="44">
        <v>201560411009</v>
      </c>
      <c r="D19" s="45" t="s">
        <v>13</v>
      </c>
      <c r="E19" s="39">
        <v>78</v>
      </c>
      <c r="F19" s="39">
        <v>75</v>
      </c>
      <c r="G19" s="39">
        <v>76</v>
      </c>
      <c r="H19" s="37">
        <f t="shared" si="0"/>
        <v>75.8</v>
      </c>
      <c r="I19" s="39">
        <v>75</v>
      </c>
      <c r="J19" s="39">
        <v>72</v>
      </c>
      <c r="K19" s="39">
        <v>76</v>
      </c>
      <c r="L19" s="38">
        <f t="shared" si="1"/>
        <v>73.399999999999991</v>
      </c>
      <c r="M19" s="46">
        <v>75</v>
      </c>
      <c r="N19" s="46">
        <v>72</v>
      </c>
      <c r="O19" s="46">
        <v>76</v>
      </c>
      <c r="P19" s="38">
        <f t="shared" si="2"/>
        <v>73.399999999999991</v>
      </c>
      <c r="Q19" s="39">
        <v>76</v>
      </c>
      <c r="R19" s="39">
        <v>75</v>
      </c>
      <c r="S19" s="39">
        <v>76</v>
      </c>
      <c r="T19" s="38">
        <f t="shared" si="3"/>
        <v>75.400000000000006</v>
      </c>
      <c r="U19" s="46">
        <v>75</v>
      </c>
      <c r="V19" s="46">
        <v>75</v>
      </c>
      <c r="W19" s="48">
        <v>75</v>
      </c>
      <c r="X19" s="36">
        <f t="shared" si="4"/>
        <v>75</v>
      </c>
      <c r="Y19" s="39">
        <v>73</v>
      </c>
      <c r="Z19" s="39">
        <v>75</v>
      </c>
      <c r="AA19" s="39">
        <v>75</v>
      </c>
      <c r="AB19" s="37">
        <f t="shared" si="5"/>
        <v>74.599999999999994</v>
      </c>
      <c r="AC19" s="39">
        <v>70</v>
      </c>
      <c r="AD19" s="47">
        <v>72</v>
      </c>
      <c r="AE19" s="39">
        <v>74</v>
      </c>
      <c r="AF19" s="36">
        <f t="shared" si="6"/>
        <v>72</v>
      </c>
      <c r="AG19" s="39">
        <v>70</v>
      </c>
      <c r="AH19" s="46">
        <v>70</v>
      </c>
      <c r="AI19" s="39">
        <v>70</v>
      </c>
      <c r="AJ19" s="39">
        <f t="shared" si="7"/>
        <v>70</v>
      </c>
      <c r="AK19" s="39">
        <f t="shared" si="8"/>
        <v>72.900000000000006</v>
      </c>
      <c r="AL19" s="40"/>
      <c r="AM19" s="41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</row>
    <row r="20" spans="1:61" ht="15.75" x14ac:dyDescent="0.25">
      <c r="B20" s="43">
        <v>9</v>
      </c>
      <c r="C20" s="44">
        <v>201560411010</v>
      </c>
      <c r="D20" s="45" t="s">
        <v>14</v>
      </c>
      <c r="E20" s="39">
        <v>78</v>
      </c>
      <c r="F20" s="39">
        <v>75</v>
      </c>
      <c r="G20" s="39">
        <v>75</v>
      </c>
      <c r="H20" s="37">
        <f t="shared" si="0"/>
        <v>75.599999999999994</v>
      </c>
      <c r="I20" s="39">
        <v>78</v>
      </c>
      <c r="J20" s="39">
        <v>70</v>
      </c>
      <c r="K20" s="39">
        <v>75</v>
      </c>
      <c r="L20" s="38">
        <f t="shared" si="1"/>
        <v>72.599999999999994</v>
      </c>
      <c r="M20" s="46">
        <v>78</v>
      </c>
      <c r="N20" s="46">
        <v>73</v>
      </c>
      <c r="O20" s="46">
        <v>78</v>
      </c>
      <c r="P20" s="38">
        <f t="shared" si="2"/>
        <v>75</v>
      </c>
      <c r="Q20" s="39">
        <v>78</v>
      </c>
      <c r="R20" s="39">
        <v>75</v>
      </c>
      <c r="S20" s="39">
        <v>78</v>
      </c>
      <c r="T20" s="38">
        <f t="shared" si="3"/>
        <v>76.2</v>
      </c>
      <c r="U20" s="46">
        <v>73</v>
      </c>
      <c r="V20" s="46">
        <v>76</v>
      </c>
      <c r="W20" s="48">
        <v>76</v>
      </c>
      <c r="X20" s="37">
        <f t="shared" si="4"/>
        <v>75.400000000000006</v>
      </c>
      <c r="Y20" s="39">
        <v>75</v>
      </c>
      <c r="Z20" s="39">
        <v>75</v>
      </c>
      <c r="AA20" s="39">
        <v>75</v>
      </c>
      <c r="AB20" s="36">
        <f t="shared" si="5"/>
        <v>75</v>
      </c>
      <c r="AC20" s="39">
        <v>70</v>
      </c>
      <c r="AD20" s="47">
        <v>70</v>
      </c>
      <c r="AE20" s="39">
        <v>75</v>
      </c>
      <c r="AF20" s="36">
        <f t="shared" si="6"/>
        <v>71</v>
      </c>
      <c r="AG20" s="39">
        <v>70</v>
      </c>
      <c r="AH20" s="46">
        <v>70</v>
      </c>
      <c r="AI20" s="39">
        <v>70</v>
      </c>
      <c r="AJ20" s="39">
        <f t="shared" si="7"/>
        <v>70</v>
      </c>
      <c r="AK20" s="39">
        <f t="shared" si="8"/>
        <v>72.849999999999994</v>
      </c>
      <c r="AL20" s="40"/>
      <c r="AM20" s="41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</row>
    <row r="21" spans="1:61" s="49" customFormat="1" ht="15.75" x14ac:dyDescent="0.25">
      <c r="A21" s="26"/>
      <c r="B21" s="43">
        <v>10</v>
      </c>
      <c r="C21" s="44">
        <v>201560411012</v>
      </c>
      <c r="D21" s="45" t="s">
        <v>15</v>
      </c>
      <c r="E21" s="39">
        <v>74</v>
      </c>
      <c r="F21" s="39">
        <v>74</v>
      </c>
      <c r="G21" s="39">
        <v>74</v>
      </c>
      <c r="H21" s="37">
        <f t="shared" si="0"/>
        <v>74</v>
      </c>
      <c r="I21" s="39">
        <v>75</v>
      </c>
      <c r="J21" s="39">
        <v>75</v>
      </c>
      <c r="K21" s="39">
        <v>75</v>
      </c>
      <c r="L21" s="38">
        <f t="shared" si="1"/>
        <v>75</v>
      </c>
      <c r="M21" s="46">
        <v>75</v>
      </c>
      <c r="N21" s="46">
        <v>75</v>
      </c>
      <c r="O21" s="46">
        <v>75</v>
      </c>
      <c r="P21" s="38">
        <f t="shared" si="2"/>
        <v>75</v>
      </c>
      <c r="Q21" s="46">
        <v>75</v>
      </c>
      <c r="R21" s="46">
        <v>74</v>
      </c>
      <c r="S21" s="46">
        <v>74</v>
      </c>
      <c r="T21" s="38">
        <f t="shared" si="3"/>
        <v>74.2</v>
      </c>
      <c r="U21" s="46">
        <v>68</v>
      </c>
      <c r="V21" s="46">
        <v>70</v>
      </c>
      <c r="W21" s="48">
        <v>68</v>
      </c>
      <c r="X21" s="37">
        <f t="shared" si="4"/>
        <v>69.2</v>
      </c>
      <c r="Y21" s="39">
        <v>68</v>
      </c>
      <c r="Z21" s="39">
        <v>70</v>
      </c>
      <c r="AA21" s="39">
        <v>70</v>
      </c>
      <c r="AB21" s="37">
        <f t="shared" si="5"/>
        <v>69.599999999999994</v>
      </c>
      <c r="AC21" s="39">
        <v>68</v>
      </c>
      <c r="AD21" s="47">
        <v>68</v>
      </c>
      <c r="AE21" s="39">
        <v>68</v>
      </c>
      <c r="AF21" s="36">
        <f t="shared" si="6"/>
        <v>68</v>
      </c>
      <c r="AG21" s="39">
        <v>70</v>
      </c>
      <c r="AH21" s="46">
        <v>75</v>
      </c>
      <c r="AI21" s="39">
        <v>70</v>
      </c>
      <c r="AJ21" s="39">
        <f t="shared" si="7"/>
        <v>73</v>
      </c>
      <c r="AK21" s="39">
        <f t="shared" si="8"/>
        <v>69.95</v>
      </c>
      <c r="AL21" s="40"/>
      <c r="AM21" s="41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</row>
    <row r="22" spans="1:61" s="49" customFormat="1" ht="15.75" x14ac:dyDescent="0.25">
      <c r="A22" s="26"/>
      <c r="B22" s="43">
        <v>11</v>
      </c>
      <c r="C22" s="44">
        <v>201560411013</v>
      </c>
      <c r="D22" s="45" t="s">
        <v>16</v>
      </c>
      <c r="E22" s="39">
        <v>74</v>
      </c>
      <c r="F22" s="39">
        <v>74</v>
      </c>
      <c r="G22" s="39">
        <v>74</v>
      </c>
      <c r="H22" s="37">
        <f t="shared" si="0"/>
        <v>74</v>
      </c>
      <c r="I22" s="39">
        <v>70</v>
      </c>
      <c r="J22" s="39">
        <v>70</v>
      </c>
      <c r="K22" s="39">
        <v>70</v>
      </c>
      <c r="L22" s="38">
        <f t="shared" si="1"/>
        <v>70</v>
      </c>
      <c r="M22" s="46">
        <v>75</v>
      </c>
      <c r="N22" s="46">
        <v>75</v>
      </c>
      <c r="O22" s="46">
        <v>75</v>
      </c>
      <c r="P22" s="38">
        <f t="shared" si="2"/>
        <v>75</v>
      </c>
      <c r="Q22" s="46">
        <v>75</v>
      </c>
      <c r="R22" s="46">
        <v>74</v>
      </c>
      <c r="S22" s="46">
        <v>74</v>
      </c>
      <c r="T22" s="38">
        <f t="shared" si="3"/>
        <v>74.2</v>
      </c>
      <c r="U22" s="46">
        <v>65</v>
      </c>
      <c r="V22" s="46">
        <v>70</v>
      </c>
      <c r="W22" s="48">
        <v>68</v>
      </c>
      <c r="X22" s="37">
        <f t="shared" si="4"/>
        <v>68.599999999999994</v>
      </c>
      <c r="Y22" s="39">
        <v>65</v>
      </c>
      <c r="Z22" s="39">
        <v>68</v>
      </c>
      <c r="AA22" s="39">
        <v>68</v>
      </c>
      <c r="AB22" s="37">
        <f t="shared" si="5"/>
        <v>67.400000000000006</v>
      </c>
      <c r="AC22" s="39">
        <v>65</v>
      </c>
      <c r="AD22" s="50">
        <v>70</v>
      </c>
      <c r="AE22" s="36">
        <v>70</v>
      </c>
      <c r="AF22" s="36">
        <f t="shared" si="6"/>
        <v>69</v>
      </c>
      <c r="AG22" s="36">
        <v>70</v>
      </c>
      <c r="AH22" s="46">
        <v>65</v>
      </c>
      <c r="AI22" s="39">
        <v>68</v>
      </c>
      <c r="AJ22" s="39">
        <f t="shared" si="7"/>
        <v>66.599999999999994</v>
      </c>
      <c r="AK22" s="39">
        <f t="shared" si="8"/>
        <v>67.900000000000006</v>
      </c>
      <c r="AL22" s="40"/>
      <c r="AM22" s="41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</row>
    <row r="23" spans="1:61" s="49" customFormat="1" ht="15.75" x14ac:dyDescent="0.25">
      <c r="A23" s="26"/>
      <c r="B23" s="43">
        <v>12</v>
      </c>
      <c r="C23" s="44">
        <v>201560411014</v>
      </c>
      <c r="D23" s="45" t="s">
        <v>17</v>
      </c>
      <c r="E23" s="39">
        <v>74</v>
      </c>
      <c r="F23" s="39">
        <v>74</v>
      </c>
      <c r="G23" s="39">
        <v>74</v>
      </c>
      <c r="H23" s="37">
        <f t="shared" si="0"/>
        <v>74</v>
      </c>
      <c r="I23" s="39">
        <v>75</v>
      </c>
      <c r="J23" s="39">
        <v>75</v>
      </c>
      <c r="K23" s="39">
        <v>75</v>
      </c>
      <c r="L23" s="38">
        <f t="shared" si="1"/>
        <v>75</v>
      </c>
      <c r="M23" s="46">
        <v>72</v>
      </c>
      <c r="N23" s="46">
        <v>70</v>
      </c>
      <c r="O23" s="46">
        <v>70</v>
      </c>
      <c r="P23" s="38">
        <f t="shared" si="2"/>
        <v>70.400000000000006</v>
      </c>
      <c r="Q23" s="46">
        <v>75</v>
      </c>
      <c r="R23" s="46">
        <v>74</v>
      </c>
      <c r="S23" s="46">
        <v>74</v>
      </c>
      <c r="T23" s="38">
        <f t="shared" si="3"/>
        <v>74.2</v>
      </c>
      <c r="U23" s="46">
        <v>65</v>
      </c>
      <c r="V23" s="46">
        <v>70</v>
      </c>
      <c r="W23" s="48">
        <v>68</v>
      </c>
      <c r="X23" s="37">
        <f t="shared" si="4"/>
        <v>68.599999999999994</v>
      </c>
      <c r="Y23" s="39">
        <v>80</v>
      </c>
      <c r="Z23" s="39">
        <v>69</v>
      </c>
      <c r="AA23" s="39">
        <v>68</v>
      </c>
      <c r="AB23" s="36">
        <f t="shared" si="5"/>
        <v>71</v>
      </c>
      <c r="AC23" s="39">
        <v>65</v>
      </c>
      <c r="AD23" s="50">
        <v>70</v>
      </c>
      <c r="AE23" s="39">
        <v>70</v>
      </c>
      <c r="AF23" s="36">
        <f t="shared" si="6"/>
        <v>69</v>
      </c>
      <c r="AG23" s="39">
        <v>70</v>
      </c>
      <c r="AH23" s="46">
        <v>75</v>
      </c>
      <c r="AI23" s="39">
        <v>68</v>
      </c>
      <c r="AJ23" s="39">
        <f t="shared" si="7"/>
        <v>72.599999999999994</v>
      </c>
      <c r="AK23" s="39">
        <f t="shared" si="8"/>
        <v>70.3</v>
      </c>
      <c r="AL23" s="40"/>
      <c r="AM23" s="41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</row>
    <row r="24" spans="1:61" s="49" customFormat="1" ht="15.75" x14ac:dyDescent="0.25">
      <c r="B24" s="43">
        <v>13</v>
      </c>
      <c r="C24" s="44">
        <v>201560411016</v>
      </c>
      <c r="D24" s="45" t="s">
        <v>18</v>
      </c>
      <c r="E24" s="39">
        <v>70</v>
      </c>
      <c r="F24" s="39">
        <v>68</v>
      </c>
      <c r="G24" s="39">
        <v>70</v>
      </c>
      <c r="H24" s="37">
        <f t="shared" si="0"/>
        <v>68.8</v>
      </c>
      <c r="I24" s="39">
        <v>70</v>
      </c>
      <c r="J24" s="39">
        <v>68</v>
      </c>
      <c r="K24" s="39">
        <v>70</v>
      </c>
      <c r="L24" s="38">
        <f t="shared" si="1"/>
        <v>68.8</v>
      </c>
      <c r="M24" s="39">
        <v>70</v>
      </c>
      <c r="N24" s="46">
        <v>68</v>
      </c>
      <c r="O24" s="46">
        <v>68</v>
      </c>
      <c r="P24" s="38">
        <f t="shared" si="2"/>
        <v>68.400000000000006</v>
      </c>
      <c r="Q24" s="46">
        <v>70</v>
      </c>
      <c r="R24" s="46">
        <v>75</v>
      </c>
      <c r="S24" s="46">
        <v>73</v>
      </c>
      <c r="T24" s="38">
        <f t="shared" si="3"/>
        <v>73.599999999999994</v>
      </c>
      <c r="U24" s="46">
        <v>75</v>
      </c>
      <c r="V24" s="46">
        <v>75</v>
      </c>
      <c r="W24" s="39">
        <v>85</v>
      </c>
      <c r="X24" s="36">
        <f t="shared" si="4"/>
        <v>77</v>
      </c>
      <c r="Y24" s="39">
        <v>76</v>
      </c>
      <c r="Z24" s="39">
        <v>72</v>
      </c>
      <c r="AA24" s="39">
        <v>78</v>
      </c>
      <c r="AB24" s="36">
        <f t="shared" si="5"/>
        <v>74</v>
      </c>
      <c r="AC24" s="39">
        <v>75</v>
      </c>
      <c r="AD24" s="50">
        <v>70</v>
      </c>
      <c r="AE24" s="39">
        <v>78</v>
      </c>
      <c r="AF24" s="37">
        <f t="shared" si="6"/>
        <v>72.599999999999994</v>
      </c>
      <c r="AG24" s="39">
        <v>78</v>
      </c>
      <c r="AH24" s="46">
        <v>70</v>
      </c>
      <c r="AI24" s="39">
        <v>80</v>
      </c>
      <c r="AJ24" s="39">
        <f t="shared" si="7"/>
        <v>73.599999999999994</v>
      </c>
      <c r="AK24" s="39">
        <f t="shared" si="8"/>
        <v>74.3</v>
      </c>
      <c r="AL24" s="51"/>
      <c r="AM24" s="52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</row>
    <row r="25" spans="1:61" s="49" customFormat="1" ht="15.75" x14ac:dyDescent="0.25">
      <c r="B25" s="43">
        <v>14</v>
      </c>
      <c r="C25" s="44">
        <v>201560411018</v>
      </c>
      <c r="D25" s="45" t="s">
        <v>20</v>
      </c>
      <c r="E25" s="39">
        <v>70</v>
      </c>
      <c r="F25" s="39">
        <v>68</v>
      </c>
      <c r="G25" s="39">
        <v>70</v>
      </c>
      <c r="H25" s="37">
        <f t="shared" si="0"/>
        <v>68.8</v>
      </c>
      <c r="I25" s="39">
        <v>70</v>
      </c>
      <c r="J25" s="39">
        <v>68</v>
      </c>
      <c r="K25" s="39">
        <v>70</v>
      </c>
      <c r="L25" s="38">
        <f t="shared" si="1"/>
        <v>68.8</v>
      </c>
      <c r="M25" s="39">
        <v>70</v>
      </c>
      <c r="N25" s="46">
        <v>68</v>
      </c>
      <c r="O25" s="46">
        <v>68</v>
      </c>
      <c r="P25" s="38">
        <f t="shared" si="2"/>
        <v>68.400000000000006</v>
      </c>
      <c r="Q25" s="46">
        <v>72</v>
      </c>
      <c r="R25" s="46">
        <v>76</v>
      </c>
      <c r="S25" s="46">
        <v>75</v>
      </c>
      <c r="T25" s="38">
        <f t="shared" si="3"/>
        <v>75</v>
      </c>
      <c r="U25" s="46">
        <v>75</v>
      </c>
      <c r="V25" s="46">
        <v>78</v>
      </c>
      <c r="W25" s="39">
        <v>80</v>
      </c>
      <c r="X25" s="37">
        <f t="shared" si="4"/>
        <v>77.8</v>
      </c>
      <c r="Y25" s="39">
        <v>76</v>
      </c>
      <c r="Z25" s="39">
        <v>70</v>
      </c>
      <c r="AA25" s="39">
        <v>80</v>
      </c>
      <c r="AB25" s="37">
        <f t="shared" si="5"/>
        <v>73.2</v>
      </c>
      <c r="AC25" s="39">
        <v>75</v>
      </c>
      <c r="AD25" s="50">
        <v>70</v>
      </c>
      <c r="AE25" s="39">
        <v>78</v>
      </c>
      <c r="AF25" s="37">
        <f t="shared" si="6"/>
        <v>72.599999999999994</v>
      </c>
      <c r="AG25" s="39">
        <v>78</v>
      </c>
      <c r="AH25" s="46">
        <v>70</v>
      </c>
      <c r="AI25" s="39">
        <v>80</v>
      </c>
      <c r="AJ25" s="39">
        <f t="shared" si="7"/>
        <v>73.599999999999994</v>
      </c>
      <c r="AK25" s="39">
        <f t="shared" si="8"/>
        <v>74.3</v>
      </c>
      <c r="AL25" s="51"/>
      <c r="AM25" s="52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</row>
    <row r="26" spans="1:61" s="49" customFormat="1" ht="15.75" x14ac:dyDescent="0.25">
      <c r="B26" s="43">
        <v>15</v>
      </c>
      <c r="C26" s="44">
        <v>201560411020</v>
      </c>
      <c r="D26" s="45" t="s">
        <v>21</v>
      </c>
      <c r="E26" s="39">
        <v>75</v>
      </c>
      <c r="F26" s="39">
        <v>68</v>
      </c>
      <c r="G26" s="39">
        <v>72</v>
      </c>
      <c r="H26" s="37">
        <f t="shared" si="0"/>
        <v>70.2</v>
      </c>
      <c r="I26" s="39">
        <v>75</v>
      </c>
      <c r="J26" s="39">
        <v>68</v>
      </c>
      <c r="K26" s="39">
        <v>75</v>
      </c>
      <c r="L26" s="38">
        <f t="shared" si="1"/>
        <v>70.8</v>
      </c>
      <c r="M26" s="39">
        <v>73</v>
      </c>
      <c r="N26" s="46">
        <v>68</v>
      </c>
      <c r="O26" s="46">
        <v>68</v>
      </c>
      <c r="P26" s="38">
        <f t="shared" si="2"/>
        <v>69</v>
      </c>
      <c r="Q26" s="46">
        <v>75</v>
      </c>
      <c r="R26" s="46">
        <v>78</v>
      </c>
      <c r="S26" s="46">
        <v>78</v>
      </c>
      <c r="T26" s="38">
        <f t="shared" si="3"/>
        <v>77.400000000000006</v>
      </c>
      <c r="U26" s="46">
        <v>75</v>
      </c>
      <c r="V26" s="46">
        <v>78</v>
      </c>
      <c r="W26" s="39">
        <v>80</v>
      </c>
      <c r="X26" s="37">
        <f t="shared" si="4"/>
        <v>77.8</v>
      </c>
      <c r="Y26" s="39">
        <v>76</v>
      </c>
      <c r="Z26" s="39">
        <v>70</v>
      </c>
      <c r="AA26" s="39">
        <v>80</v>
      </c>
      <c r="AB26" s="37">
        <f t="shared" si="5"/>
        <v>73.2</v>
      </c>
      <c r="AC26" s="39">
        <v>75</v>
      </c>
      <c r="AD26" s="50">
        <v>70</v>
      </c>
      <c r="AE26" s="39">
        <v>80</v>
      </c>
      <c r="AF26" s="36">
        <f t="shared" si="6"/>
        <v>73</v>
      </c>
      <c r="AG26" s="39">
        <v>78</v>
      </c>
      <c r="AH26" s="46">
        <v>70</v>
      </c>
      <c r="AI26" s="39">
        <v>80</v>
      </c>
      <c r="AJ26" s="39">
        <f t="shared" si="7"/>
        <v>73.599999999999994</v>
      </c>
      <c r="AK26" s="39">
        <f t="shared" si="8"/>
        <v>74.400000000000006</v>
      </c>
      <c r="AL26" s="51"/>
      <c r="AM26" s="52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</row>
    <row r="27" spans="1:61" ht="15.75" x14ac:dyDescent="0.25">
      <c r="B27" s="43">
        <v>16</v>
      </c>
      <c r="C27" s="44">
        <v>201560411021</v>
      </c>
      <c r="D27" s="45" t="s">
        <v>22</v>
      </c>
      <c r="E27" s="39">
        <v>75</v>
      </c>
      <c r="F27" s="39">
        <v>70</v>
      </c>
      <c r="G27" s="39">
        <v>75</v>
      </c>
      <c r="H27" s="37">
        <f t="shared" si="0"/>
        <v>72</v>
      </c>
      <c r="I27" s="39">
        <v>75</v>
      </c>
      <c r="J27" s="39">
        <v>75</v>
      </c>
      <c r="K27" s="39">
        <v>75</v>
      </c>
      <c r="L27" s="38">
        <f t="shared" si="1"/>
        <v>75</v>
      </c>
      <c r="M27" s="46">
        <v>75</v>
      </c>
      <c r="N27" s="46">
        <v>77</v>
      </c>
      <c r="O27" s="46">
        <v>75</v>
      </c>
      <c r="P27" s="38">
        <f t="shared" si="2"/>
        <v>76.199999999999989</v>
      </c>
      <c r="Q27" s="46">
        <v>75</v>
      </c>
      <c r="R27" s="46">
        <v>73</v>
      </c>
      <c r="S27" s="46">
        <v>75</v>
      </c>
      <c r="T27" s="38">
        <f t="shared" si="3"/>
        <v>73.8</v>
      </c>
      <c r="U27" s="46">
        <v>70</v>
      </c>
      <c r="V27" s="46">
        <v>72</v>
      </c>
      <c r="W27" s="39">
        <v>75</v>
      </c>
      <c r="X27" s="37">
        <f t="shared" si="4"/>
        <v>72.199999999999989</v>
      </c>
      <c r="Y27" s="39">
        <v>70</v>
      </c>
      <c r="Z27" s="39">
        <v>75</v>
      </c>
      <c r="AA27" s="39">
        <v>75</v>
      </c>
      <c r="AB27" s="36">
        <f t="shared" si="5"/>
        <v>74</v>
      </c>
      <c r="AC27" s="39">
        <v>75</v>
      </c>
      <c r="AD27" s="39">
        <v>75</v>
      </c>
      <c r="AE27" s="39">
        <v>75</v>
      </c>
      <c r="AF27" s="36">
        <f t="shared" si="6"/>
        <v>75</v>
      </c>
      <c r="AG27" s="39">
        <v>72</v>
      </c>
      <c r="AH27" s="46">
        <v>73</v>
      </c>
      <c r="AI27" s="46">
        <v>75</v>
      </c>
      <c r="AJ27" s="39">
        <f t="shared" si="7"/>
        <v>73.199999999999989</v>
      </c>
      <c r="AK27" s="39">
        <f t="shared" si="8"/>
        <v>73.599999999999994</v>
      </c>
      <c r="AL27" s="40"/>
      <c r="AM27" s="41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</row>
    <row r="28" spans="1:61" ht="15.75" x14ac:dyDescent="0.25">
      <c r="B28" s="43">
        <v>17</v>
      </c>
      <c r="C28" s="44">
        <v>201560411022</v>
      </c>
      <c r="D28" s="45" t="s">
        <v>40</v>
      </c>
      <c r="E28" s="39">
        <v>75</v>
      </c>
      <c r="F28" s="39">
        <v>76</v>
      </c>
      <c r="G28" s="39">
        <v>75</v>
      </c>
      <c r="H28" s="37">
        <f t="shared" si="0"/>
        <v>75.599999999999994</v>
      </c>
      <c r="I28" s="39">
        <v>75</v>
      </c>
      <c r="J28" s="39">
        <v>75</v>
      </c>
      <c r="K28" s="39">
        <v>75</v>
      </c>
      <c r="L28" s="38">
        <f t="shared" si="1"/>
        <v>75</v>
      </c>
      <c r="M28" s="46">
        <v>75</v>
      </c>
      <c r="N28" s="46">
        <v>75</v>
      </c>
      <c r="O28" s="46">
        <v>75</v>
      </c>
      <c r="P28" s="38">
        <f t="shared" si="2"/>
        <v>75</v>
      </c>
      <c r="Q28" s="46">
        <v>75</v>
      </c>
      <c r="R28" s="46">
        <v>73</v>
      </c>
      <c r="S28" s="46">
        <v>75</v>
      </c>
      <c r="T28" s="38">
        <f t="shared" si="3"/>
        <v>73.8</v>
      </c>
      <c r="U28" s="46">
        <v>70</v>
      </c>
      <c r="V28" s="46">
        <v>74</v>
      </c>
      <c r="W28" s="39">
        <v>75</v>
      </c>
      <c r="X28" s="37">
        <f t="shared" si="4"/>
        <v>73.400000000000006</v>
      </c>
      <c r="Y28" s="39">
        <v>70</v>
      </c>
      <c r="Z28" s="39">
        <v>72</v>
      </c>
      <c r="AA28" s="39">
        <v>75</v>
      </c>
      <c r="AB28" s="37">
        <f t="shared" si="5"/>
        <v>72.199999999999989</v>
      </c>
      <c r="AC28" s="39">
        <v>75</v>
      </c>
      <c r="AD28" s="39">
        <v>75</v>
      </c>
      <c r="AE28" s="39">
        <v>75</v>
      </c>
      <c r="AF28" s="36">
        <f t="shared" si="6"/>
        <v>75</v>
      </c>
      <c r="AG28" s="39">
        <v>72</v>
      </c>
      <c r="AH28" s="46">
        <v>73</v>
      </c>
      <c r="AI28" s="46">
        <v>75</v>
      </c>
      <c r="AJ28" s="39">
        <f t="shared" si="7"/>
        <v>73.199999999999989</v>
      </c>
      <c r="AK28" s="39">
        <f t="shared" si="8"/>
        <v>73.449999999999989</v>
      </c>
      <c r="AL28" s="40"/>
      <c r="AM28" s="41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</row>
    <row r="29" spans="1:61" ht="15.75" x14ac:dyDescent="0.25">
      <c r="B29" s="43">
        <v>18</v>
      </c>
      <c r="C29" s="44">
        <v>201560411023</v>
      </c>
      <c r="D29" s="45" t="s">
        <v>23</v>
      </c>
      <c r="E29" s="39">
        <v>75</v>
      </c>
      <c r="F29" s="39">
        <v>76</v>
      </c>
      <c r="G29" s="39">
        <v>75</v>
      </c>
      <c r="H29" s="37">
        <f t="shared" si="0"/>
        <v>75.599999999999994</v>
      </c>
      <c r="I29" s="39">
        <v>75</v>
      </c>
      <c r="J29" s="39">
        <v>75</v>
      </c>
      <c r="K29" s="39">
        <v>75</v>
      </c>
      <c r="L29" s="38">
        <f t="shared" si="1"/>
        <v>75</v>
      </c>
      <c r="M29" s="46">
        <v>75</v>
      </c>
      <c r="N29" s="46">
        <v>75</v>
      </c>
      <c r="O29" s="46">
        <v>75</v>
      </c>
      <c r="P29" s="38">
        <f t="shared" si="2"/>
        <v>75</v>
      </c>
      <c r="Q29" s="46">
        <v>75</v>
      </c>
      <c r="R29" s="46">
        <v>75</v>
      </c>
      <c r="S29" s="46">
        <v>75</v>
      </c>
      <c r="T29" s="38">
        <f t="shared" si="3"/>
        <v>75</v>
      </c>
      <c r="U29" s="46">
        <v>70</v>
      </c>
      <c r="V29" s="46">
        <v>74</v>
      </c>
      <c r="W29" s="39">
        <v>75</v>
      </c>
      <c r="X29" s="37">
        <f t="shared" si="4"/>
        <v>73.400000000000006</v>
      </c>
      <c r="Y29" s="39">
        <v>70</v>
      </c>
      <c r="Z29" s="39">
        <v>75</v>
      </c>
      <c r="AA29" s="39">
        <v>75</v>
      </c>
      <c r="AB29" s="36">
        <f t="shared" si="5"/>
        <v>74</v>
      </c>
      <c r="AC29" s="39">
        <v>75</v>
      </c>
      <c r="AD29" s="39">
        <v>75</v>
      </c>
      <c r="AE29" s="39">
        <v>75</v>
      </c>
      <c r="AF29" s="36">
        <f t="shared" si="6"/>
        <v>75</v>
      </c>
      <c r="AG29" s="39">
        <v>72</v>
      </c>
      <c r="AH29" s="46">
        <v>75</v>
      </c>
      <c r="AI29" s="46">
        <v>75</v>
      </c>
      <c r="AJ29" s="39">
        <f t="shared" si="7"/>
        <v>74.400000000000006</v>
      </c>
      <c r="AK29" s="39">
        <f t="shared" si="8"/>
        <v>74.2</v>
      </c>
      <c r="AL29" s="40"/>
      <c r="AM29" s="41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</row>
    <row r="30" spans="1:61" ht="15.75" x14ac:dyDescent="0.25">
      <c r="B30" s="43">
        <v>19</v>
      </c>
      <c r="C30" s="44">
        <v>201560411025</v>
      </c>
      <c r="D30" s="45" t="s">
        <v>24</v>
      </c>
      <c r="E30" s="39">
        <v>70</v>
      </c>
      <c r="F30" s="39">
        <v>70</v>
      </c>
      <c r="G30" s="39">
        <v>70</v>
      </c>
      <c r="H30" s="37">
        <f t="shared" si="0"/>
        <v>70</v>
      </c>
      <c r="I30" s="39">
        <v>70</v>
      </c>
      <c r="J30" s="39">
        <v>70</v>
      </c>
      <c r="K30" s="39">
        <v>70</v>
      </c>
      <c r="L30" s="38">
        <f t="shared" si="1"/>
        <v>70</v>
      </c>
      <c r="M30" s="46">
        <v>70</v>
      </c>
      <c r="N30" s="46">
        <v>70</v>
      </c>
      <c r="O30" s="46">
        <v>70</v>
      </c>
      <c r="P30" s="38">
        <f t="shared" si="2"/>
        <v>70</v>
      </c>
      <c r="Q30" s="46">
        <v>70</v>
      </c>
      <c r="R30" s="46">
        <v>70</v>
      </c>
      <c r="S30" s="46">
        <v>70</v>
      </c>
      <c r="T30" s="38">
        <f t="shared" si="3"/>
        <v>70</v>
      </c>
      <c r="U30" s="46">
        <v>74</v>
      </c>
      <c r="V30" s="46">
        <v>73</v>
      </c>
      <c r="W30" s="39">
        <v>73</v>
      </c>
      <c r="X30" s="37">
        <f t="shared" si="4"/>
        <v>73.199999999999989</v>
      </c>
      <c r="Y30" s="39">
        <v>70</v>
      </c>
      <c r="Z30" s="39">
        <v>72</v>
      </c>
      <c r="AA30" s="39">
        <v>72</v>
      </c>
      <c r="AB30" s="37">
        <f t="shared" si="5"/>
        <v>71.599999999999994</v>
      </c>
      <c r="AC30" s="39">
        <v>70</v>
      </c>
      <c r="AD30" s="50">
        <v>73</v>
      </c>
      <c r="AE30" s="39">
        <v>70</v>
      </c>
      <c r="AF30" s="37">
        <f t="shared" si="6"/>
        <v>71.8</v>
      </c>
      <c r="AG30" s="39">
        <v>68</v>
      </c>
      <c r="AH30" s="46">
        <v>68</v>
      </c>
      <c r="AI30" s="39">
        <v>70</v>
      </c>
      <c r="AJ30" s="39">
        <f t="shared" si="7"/>
        <v>68.400000000000006</v>
      </c>
      <c r="AK30" s="39">
        <f t="shared" si="8"/>
        <v>71.25</v>
      </c>
      <c r="AL30" s="40"/>
      <c r="AM30" s="41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</row>
    <row r="31" spans="1:61" ht="15.75" x14ac:dyDescent="0.25">
      <c r="B31" s="43">
        <v>20</v>
      </c>
      <c r="C31" s="44">
        <v>201560411026</v>
      </c>
      <c r="D31" s="45" t="s">
        <v>25</v>
      </c>
      <c r="E31" s="39">
        <v>75</v>
      </c>
      <c r="F31" s="39">
        <v>74</v>
      </c>
      <c r="G31" s="39">
        <v>78</v>
      </c>
      <c r="H31" s="37">
        <f t="shared" si="0"/>
        <v>75</v>
      </c>
      <c r="I31" s="53">
        <v>75</v>
      </c>
      <c r="J31" s="53">
        <v>74</v>
      </c>
      <c r="K31" s="53">
        <v>75</v>
      </c>
      <c r="L31" s="38">
        <f t="shared" si="1"/>
        <v>74.400000000000006</v>
      </c>
      <c r="M31" s="54">
        <v>75</v>
      </c>
      <c r="N31" s="54">
        <v>74</v>
      </c>
      <c r="O31" s="54">
        <v>75</v>
      </c>
      <c r="P31" s="38">
        <f t="shared" si="2"/>
        <v>74.400000000000006</v>
      </c>
      <c r="Q31" s="54">
        <v>75</v>
      </c>
      <c r="R31" s="54">
        <v>75</v>
      </c>
      <c r="S31" s="54">
        <v>75</v>
      </c>
      <c r="T31" s="38">
        <f t="shared" si="3"/>
        <v>75</v>
      </c>
      <c r="U31" s="54">
        <v>74</v>
      </c>
      <c r="V31" s="54">
        <v>73</v>
      </c>
      <c r="W31" s="53">
        <v>73</v>
      </c>
      <c r="X31" s="37">
        <f t="shared" si="4"/>
        <v>73.199999999999989</v>
      </c>
      <c r="Y31" s="53">
        <v>70</v>
      </c>
      <c r="Z31" s="53">
        <v>72</v>
      </c>
      <c r="AA31" s="53">
        <v>72</v>
      </c>
      <c r="AB31" s="37">
        <f t="shared" si="5"/>
        <v>71.599999999999994</v>
      </c>
      <c r="AC31" s="53">
        <v>70</v>
      </c>
      <c r="AD31" s="50">
        <v>73</v>
      </c>
      <c r="AE31" s="53">
        <v>70</v>
      </c>
      <c r="AF31" s="37">
        <f t="shared" si="6"/>
        <v>71.8</v>
      </c>
      <c r="AG31" s="53">
        <v>68</v>
      </c>
      <c r="AH31" s="46">
        <v>68</v>
      </c>
      <c r="AI31" s="39">
        <v>70</v>
      </c>
      <c r="AJ31" s="39">
        <f t="shared" si="7"/>
        <v>68.400000000000006</v>
      </c>
      <c r="AK31" s="39">
        <f t="shared" si="8"/>
        <v>71.25</v>
      </c>
      <c r="AL31" s="40"/>
      <c r="AM31" s="41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</row>
    <row r="32" spans="1:61" ht="15.75" x14ac:dyDescent="0.25">
      <c r="B32" s="43">
        <v>21</v>
      </c>
      <c r="C32" s="44">
        <v>201560411027</v>
      </c>
      <c r="D32" s="45" t="s">
        <v>26</v>
      </c>
      <c r="E32" s="39">
        <v>76</v>
      </c>
      <c r="F32" s="39">
        <v>75</v>
      </c>
      <c r="G32" s="39">
        <v>78</v>
      </c>
      <c r="H32" s="37">
        <f t="shared" si="0"/>
        <v>75.800000000000011</v>
      </c>
      <c r="I32" s="39">
        <v>75</v>
      </c>
      <c r="J32" s="39">
        <v>70</v>
      </c>
      <c r="K32" s="39">
        <v>75</v>
      </c>
      <c r="L32" s="38">
        <f t="shared" si="1"/>
        <v>72</v>
      </c>
      <c r="M32" s="46">
        <v>75</v>
      </c>
      <c r="N32" s="46">
        <v>70</v>
      </c>
      <c r="O32" s="46">
        <v>75</v>
      </c>
      <c r="P32" s="38">
        <f t="shared" si="2"/>
        <v>72</v>
      </c>
      <c r="Q32" s="46">
        <v>76</v>
      </c>
      <c r="R32" s="46">
        <v>75</v>
      </c>
      <c r="S32" s="46">
        <v>75</v>
      </c>
      <c r="T32" s="38">
        <f t="shared" si="3"/>
        <v>75.2</v>
      </c>
      <c r="U32" s="46">
        <v>75</v>
      </c>
      <c r="V32" s="46">
        <v>75</v>
      </c>
      <c r="W32" s="39">
        <v>73</v>
      </c>
      <c r="X32" s="37">
        <f t="shared" si="4"/>
        <v>74.599999999999994</v>
      </c>
      <c r="Y32" s="39">
        <v>73</v>
      </c>
      <c r="Z32" s="39">
        <v>73</v>
      </c>
      <c r="AA32" s="39">
        <v>73</v>
      </c>
      <c r="AB32" s="36">
        <f t="shared" si="5"/>
        <v>73</v>
      </c>
      <c r="AC32" s="39">
        <v>72</v>
      </c>
      <c r="AD32" s="55">
        <v>73</v>
      </c>
      <c r="AE32" s="39">
        <v>73</v>
      </c>
      <c r="AF32" s="37">
        <f t="shared" si="6"/>
        <v>72.8</v>
      </c>
      <c r="AG32" s="39">
        <v>70</v>
      </c>
      <c r="AH32" s="46">
        <v>72</v>
      </c>
      <c r="AI32" s="39">
        <v>73</v>
      </c>
      <c r="AJ32" s="39">
        <f t="shared" si="7"/>
        <v>71.8</v>
      </c>
      <c r="AK32" s="39">
        <f t="shared" si="8"/>
        <v>73.05</v>
      </c>
      <c r="AL32" s="40"/>
      <c r="AM32" s="41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</row>
    <row r="33" spans="1:61" ht="15.75" x14ac:dyDescent="0.25">
      <c r="B33" s="43">
        <v>22</v>
      </c>
      <c r="C33" s="44">
        <v>201560411028</v>
      </c>
      <c r="D33" s="45" t="s">
        <v>27</v>
      </c>
      <c r="E33" s="39">
        <v>78</v>
      </c>
      <c r="F33" s="39">
        <v>75</v>
      </c>
      <c r="G33" s="39">
        <v>76</v>
      </c>
      <c r="H33" s="37">
        <f t="shared" si="0"/>
        <v>75.8</v>
      </c>
      <c r="I33" s="39">
        <v>75</v>
      </c>
      <c r="J33" s="39">
        <v>72</v>
      </c>
      <c r="K33" s="39">
        <v>76</v>
      </c>
      <c r="L33" s="38">
        <f t="shared" si="1"/>
        <v>73.399999999999991</v>
      </c>
      <c r="M33" s="46">
        <v>75</v>
      </c>
      <c r="N33" s="46">
        <v>70</v>
      </c>
      <c r="O33" s="46">
        <v>75</v>
      </c>
      <c r="P33" s="38">
        <f t="shared" si="2"/>
        <v>72</v>
      </c>
      <c r="Q33" s="46">
        <v>78</v>
      </c>
      <c r="R33" s="46">
        <v>75</v>
      </c>
      <c r="S33" s="46">
        <v>76</v>
      </c>
      <c r="T33" s="38">
        <f t="shared" si="3"/>
        <v>75.8</v>
      </c>
      <c r="U33" s="46">
        <v>80</v>
      </c>
      <c r="V33" s="46">
        <v>85</v>
      </c>
      <c r="W33" s="39">
        <v>90</v>
      </c>
      <c r="X33" s="36">
        <f t="shared" si="4"/>
        <v>85</v>
      </c>
      <c r="Y33" s="39">
        <v>80</v>
      </c>
      <c r="Z33" s="39">
        <v>85</v>
      </c>
      <c r="AA33" s="39">
        <v>90</v>
      </c>
      <c r="AB33" s="36">
        <f t="shared" si="5"/>
        <v>85</v>
      </c>
      <c r="AC33" s="39">
        <v>80</v>
      </c>
      <c r="AD33" s="39">
        <v>85</v>
      </c>
      <c r="AE33" s="39">
        <v>90</v>
      </c>
      <c r="AF33" s="36">
        <f t="shared" si="6"/>
        <v>85</v>
      </c>
      <c r="AG33" s="39">
        <v>80</v>
      </c>
      <c r="AH33" s="39">
        <v>85</v>
      </c>
      <c r="AI33" s="39">
        <v>90</v>
      </c>
      <c r="AJ33" s="39">
        <f t="shared" si="7"/>
        <v>85</v>
      </c>
      <c r="AK33" s="39">
        <f t="shared" si="8"/>
        <v>85</v>
      </c>
      <c r="AL33" s="40"/>
      <c r="AM33" s="41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</row>
    <row r="34" spans="1:61" s="42" customFormat="1" ht="15.75" x14ac:dyDescent="0.25">
      <c r="A34" s="26"/>
      <c r="B34" s="43">
        <v>23</v>
      </c>
      <c r="C34" s="44">
        <v>201560411029</v>
      </c>
      <c r="D34" s="45" t="s">
        <v>28</v>
      </c>
      <c r="E34" s="39">
        <v>74</v>
      </c>
      <c r="F34" s="39">
        <v>74</v>
      </c>
      <c r="G34" s="39">
        <v>74</v>
      </c>
      <c r="H34" s="37">
        <f t="shared" si="0"/>
        <v>74</v>
      </c>
      <c r="I34" s="39">
        <v>70</v>
      </c>
      <c r="J34" s="39">
        <v>70</v>
      </c>
      <c r="K34" s="39">
        <v>70</v>
      </c>
      <c r="L34" s="38">
        <f t="shared" si="1"/>
        <v>70</v>
      </c>
      <c r="M34" s="46">
        <v>72</v>
      </c>
      <c r="N34" s="46">
        <v>70</v>
      </c>
      <c r="O34" s="46">
        <v>70</v>
      </c>
      <c r="P34" s="38">
        <f t="shared" si="2"/>
        <v>70.400000000000006</v>
      </c>
      <c r="Q34" s="46">
        <v>75</v>
      </c>
      <c r="R34" s="46">
        <v>74</v>
      </c>
      <c r="S34" s="46">
        <v>74</v>
      </c>
      <c r="T34" s="38">
        <f t="shared" si="3"/>
        <v>74.2</v>
      </c>
      <c r="U34" s="46">
        <v>80</v>
      </c>
      <c r="V34" s="46">
        <v>85</v>
      </c>
      <c r="W34" s="39">
        <v>90</v>
      </c>
      <c r="X34" s="36">
        <f t="shared" si="4"/>
        <v>85</v>
      </c>
      <c r="Y34" s="39">
        <v>80</v>
      </c>
      <c r="Z34" s="39">
        <v>85</v>
      </c>
      <c r="AA34" s="39">
        <v>90</v>
      </c>
      <c r="AB34" s="36">
        <f t="shared" si="5"/>
        <v>85</v>
      </c>
      <c r="AC34" s="39">
        <v>80</v>
      </c>
      <c r="AD34" s="39">
        <v>85</v>
      </c>
      <c r="AE34" s="39">
        <v>90</v>
      </c>
      <c r="AF34" s="36">
        <f t="shared" si="6"/>
        <v>85</v>
      </c>
      <c r="AG34" s="39">
        <v>80</v>
      </c>
      <c r="AH34" s="39">
        <v>85</v>
      </c>
      <c r="AI34" s="39">
        <v>90</v>
      </c>
      <c r="AJ34" s="39">
        <f t="shared" si="7"/>
        <v>85</v>
      </c>
      <c r="AK34" s="39">
        <f t="shared" si="8"/>
        <v>85</v>
      </c>
      <c r="AL34" s="40"/>
      <c r="AM34" s="41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</row>
    <row r="35" spans="1:61" ht="15.75" x14ac:dyDescent="0.25">
      <c r="B35" s="43">
        <v>24</v>
      </c>
      <c r="C35" s="44">
        <v>201560411030</v>
      </c>
      <c r="D35" s="45" t="s">
        <v>29</v>
      </c>
      <c r="E35" s="39">
        <v>74</v>
      </c>
      <c r="F35" s="39">
        <v>70</v>
      </c>
      <c r="G35" s="39">
        <v>74</v>
      </c>
      <c r="H35" s="37">
        <f t="shared" si="0"/>
        <v>71.599999999999994</v>
      </c>
      <c r="I35" s="39">
        <v>70</v>
      </c>
      <c r="J35" s="39">
        <v>70</v>
      </c>
      <c r="K35" s="39">
        <v>70</v>
      </c>
      <c r="L35" s="38">
        <f t="shared" si="1"/>
        <v>70</v>
      </c>
      <c r="M35" s="46">
        <v>72</v>
      </c>
      <c r="N35" s="46">
        <v>70</v>
      </c>
      <c r="O35" s="46">
        <v>70</v>
      </c>
      <c r="P35" s="38">
        <f t="shared" si="2"/>
        <v>70.400000000000006</v>
      </c>
      <c r="Q35" s="46">
        <v>75</v>
      </c>
      <c r="R35" s="46">
        <v>74</v>
      </c>
      <c r="S35" s="46">
        <v>74</v>
      </c>
      <c r="T35" s="38">
        <f t="shared" si="3"/>
        <v>74.2</v>
      </c>
      <c r="U35" s="46">
        <v>72</v>
      </c>
      <c r="V35" s="46">
        <v>75</v>
      </c>
      <c r="W35" s="39">
        <v>75</v>
      </c>
      <c r="X35" s="37">
        <f t="shared" si="4"/>
        <v>74.400000000000006</v>
      </c>
      <c r="Y35" s="39">
        <v>70</v>
      </c>
      <c r="Z35" s="39">
        <v>73</v>
      </c>
      <c r="AA35" s="39">
        <v>73</v>
      </c>
      <c r="AB35" s="37">
        <f t="shared" si="5"/>
        <v>72.400000000000006</v>
      </c>
      <c r="AC35" s="39">
        <v>71</v>
      </c>
      <c r="AD35" s="55">
        <v>71</v>
      </c>
      <c r="AE35" s="39">
        <v>71</v>
      </c>
      <c r="AF35" s="36">
        <f t="shared" si="6"/>
        <v>71</v>
      </c>
      <c r="AG35" s="39">
        <v>72</v>
      </c>
      <c r="AH35" s="46">
        <v>72</v>
      </c>
      <c r="AI35" s="39">
        <v>75</v>
      </c>
      <c r="AJ35" s="39">
        <f t="shared" si="7"/>
        <v>72.599999999999994</v>
      </c>
      <c r="AK35" s="39">
        <f t="shared" si="8"/>
        <v>72.599999999999994</v>
      </c>
      <c r="AL35" s="40"/>
      <c r="AM35" s="41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</row>
    <row r="36" spans="1:61" s="49" customFormat="1" ht="15.75" x14ac:dyDescent="0.25">
      <c r="B36" s="43">
        <v>25</v>
      </c>
      <c r="C36" s="44">
        <v>201560411031</v>
      </c>
      <c r="D36" s="45" t="s">
        <v>43</v>
      </c>
      <c r="E36" s="39">
        <v>70</v>
      </c>
      <c r="F36" s="39">
        <v>70</v>
      </c>
      <c r="G36" s="39">
        <v>70</v>
      </c>
      <c r="H36" s="37">
        <f t="shared" si="0"/>
        <v>70</v>
      </c>
      <c r="I36" s="39">
        <v>76</v>
      </c>
      <c r="J36" s="39">
        <v>68</v>
      </c>
      <c r="K36" s="39">
        <v>75</v>
      </c>
      <c r="L36" s="38">
        <f t="shared" si="1"/>
        <v>71</v>
      </c>
      <c r="M36" s="46">
        <v>71</v>
      </c>
      <c r="N36" s="46">
        <v>68</v>
      </c>
      <c r="O36" s="46">
        <v>72</v>
      </c>
      <c r="P36" s="38">
        <f t="shared" si="2"/>
        <v>69.400000000000006</v>
      </c>
      <c r="Q36" s="46">
        <v>75</v>
      </c>
      <c r="R36" s="46">
        <v>75</v>
      </c>
      <c r="S36" s="46">
        <v>78</v>
      </c>
      <c r="T36" s="38">
        <f t="shared" si="3"/>
        <v>75.599999999999994</v>
      </c>
      <c r="U36" s="46">
        <v>80</v>
      </c>
      <c r="V36" s="46">
        <v>85</v>
      </c>
      <c r="W36" s="39">
        <v>85</v>
      </c>
      <c r="X36" s="36">
        <f t="shared" si="4"/>
        <v>84</v>
      </c>
      <c r="Y36" s="39">
        <v>81</v>
      </c>
      <c r="Z36" s="39">
        <v>80</v>
      </c>
      <c r="AA36" s="39">
        <v>80</v>
      </c>
      <c r="AB36" s="37">
        <f t="shared" si="5"/>
        <v>80.2</v>
      </c>
      <c r="AC36" s="39">
        <v>78</v>
      </c>
      <c r="AD36" s="55">
        <v>80</v>
      </c>
      <c r="AE36" s="39">
        <v>79</v>
      </c>
      <c r="AF36" s="37">
        <f t="shared" si="6"/>
        <v>79.400000000000006</v>
      </c>
      <c r="AG36" s="39">
        <v>81</v>
      </c>
      <c r="AH36" s="46">
        <v>83</v>
      </c>
      <c r="AI36" s="39">
        <v>80</v>
      </c>
      <c r="AJ36" s="39">
        <f t="shared" si="7"/>
        <v>82</v>
      </c>
      <c r="AK36" s="39">
        <f t="shared" si="8"/>
        <v>81.400000000000006</v>
      </c>
      <c r="AL36" s="51"/>
      <c r="AM36" s="52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</row>
    <row r="37" spans="1:61" s="49" customFormat="1" ht="15.75" x14ac:dyDescent="0.25">
      <c r="B37" s="43">
        <v>26</v>
      </c>
      <c r="C37" s="44">
        <v>201560411032</v>
      </c>
      <c r="D37" s="45" t="s">
        <v>30</v>
      </c>
      <c r="E37" s="39">
        <v>72</v>
      </c>
      <c r="F37" s="39">
        <v>72</v>
      </c>
      <c r="G37" s="39">
        <v>72</v>
      </c>
      <c r="H37" s="37">
        <f t="shared" si="0"/>
        <v>72</v>
      </c>
      <c r="I37" s="39">
        <v>78</v>
      </c>
      <c r="J37" s="39">
        <v>68</v>
      </c>
      <c r="K37" s="39">
        <v>75</v>
      </c>
      <c r="L37" s="38">
        <f t="shared" si="1"/>
        <v>71.400000000000006</v>
      </c>
      <c r="M37" s="46">
        <v>75</v>
      </c>
      <c r="N37" s="46">
        <v>68</v>
      </c>
      <c r="O37" s="46">
        <v>75</v>
      </c>
      <c r="P37" s="38">
        <f t="shared" si="2"/>
        <v>70.8</v>
      </c>
      <c r="Q37" s="46">
        <v>78</v>
      </c>
      <c r="R37" s="46">
        <v>75</v>
      </c>
      <c r="S37" s="46">
        <v>80</v>
      </c>
      <c r="T37" s="38">
        <f t="shared" si="3"/>
        <v>76.599999999999994</v>
      </c>
      <c r="U37" s="46">
        <v>70</v>
      </c>
      <c r="V37" s="46">
        <v>74</v>
      </c>
      <c r="W37" s="39">
        <v>74</v>
      </c>
      <c r="X37" s="37">
        <f t="shared" si="4"/>
        <v>73.2</v>
      </c>
      <c r="Y37" s="39">
        <v>70</v>
      </c>
      <c r="Z37" s="39">
        <v>72</v>
      </c>
      <c r="AA37" s="39">
        <v>74</v>
      </c>
      <c r="AB37" s="36">
        <f t="shared" si="5"/>
        <v>72</v>
      </c>
      <c r="AC37" s="39">
        <v>70</v>
      </c>
      <c r="AD37" s="55">
        <v>75</v>
      </c>
      <c r="AE37" s="39">
        <v>75</v>
      </c>
      <c r="AF37" s="36">
        <f t="shared" si="6"/>
        <v>74</v>
      </c>
      <c r="AG37" s="39">
        <v>70</v>
      </c>
      <c r="AH37" s="46">
        <v>75</v>
      </c>
      <c r="AI37" s="39">
        <v>73</v>
      </c>
      <c r="AJ37" s="39">
        <f t="shared" si="7"/>
        <v>73.599999999999994</v>
      </c>
      <c r="AK37" s="39">
        <f t="shared" si="8"/>
        <v>73.199999999999989</v>
      </c>
      <c r="AL37" s="51"/>
      <c r="AM37" s="52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</row>
    <row r="38" spans="1:61" s="49" customFormat="1" ht="15.75" x14ac:dyDescent="0.25">
      <c r="B38" s="43">
        <v>27</v>
      </c>
      <c r="C38" s="44">
        <v>201560411033</v>
      </c>
      <c r="D38" s="45" t="s">
        <v>31</v>
      </c>
      <c r="E38" s="39">
        <v>70</v>
      </c>
      <c r="F38" s="39">
        <v>70</v>
      </c>
      <c r="G38" s="39">
        <v>70</v>
      </c>
      <c r="H38" s="37">
        <f t="shared" si="0"/>
        <v>70</v>
      </c>
      <c r="I38" s="39">
        <v>72</v>
      </c>
      <c r="J38" s="39">
        <v>68</v>
      </c>
      <c r="K38" s="39">
        <v>75</v>
      </c>
      <c r="L38" s="38">
        <f t="shared" si="1"/>
        <v>70.199999999999989</v>
      </c>
      <c r="M38" s="46">
        <v>71</v>
      </c>
      <c r="N38" s="46">
        <v>68</v>
      </c>
      <c r="O38" s="46">
        <v>72</v>
      </c>
      <c r="P38" s="38">
        <f t="shared" si="2"/>
        <v>69.400000000000006</v>
      </c>
      <c r="Q38" s="46">
        <v>75</v>
      </c>
      <c r="R38" s="46">
        <v>75</v>
      </c>
      <c r="S38" s="46">
        <v>78</v>
      </c>
      <c r="T38" s="38">
        <f t="shared" si="3"/>
        <v>75.599999999999994</v>
      </c>
      <c r="U38" s="46">
        <v>68</v>
      </c>
      <c r="V38" s="46">
        <v>70</v>
      </c>
      <c r="W38" s="39">
        <v>72</v>
      </c>
      <c r="X38" s="36">
        <f t="shared" si="4"/>
        <v>70</v>
      </c>
      <c r="Y38" s="39">
        <v>70</v>
      </c>
      <c r="Z38" s="39">
        <v>70</v>
      </c>
      <c r="AA38" s="39">
        <v>72</v>
      </c>
      <c r="AB38" s="37">
        <f t="shared" si="5"/>
        <v>70.400000000000006</v>
      </c>
      <c r="AC38" s="39">
        <v>70</v>
      </c>
      <c r="AD38" s="55">
        <v>73</v>
      </c>
      <c r="AE38" s="39">
        <v>73</v>
      </c>
      <c r="AF38" s="37">
        <f t="shared" si="6"/>
        <v>72.400000000000006</v>
      </c>
      <c r="AG38" s="39">
        <v>70</v>
      </c>
      <c r="AH38" s="46">
        <v>71</v>
      </c>
      <c r="AI38" s="39">
        <v>71</v>
      </c>
      <c r="AJ38" s="39">
        <f t="shared" si="7"/>
        <v>70.8</v>
      </c>
      <c r="AK38" s="39">
        <f t="shared" si="8"/>
        <v>70.900000000000006</v>
      </c>
      <c r="AL38" s="51"/>
      <c r="AM38" s="52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</row>
    <row r="39" spans="1:61" ht="15.75" x14ac:dyDescent="0.25">
      <c r="B39" s="43">
        <v>28</v>
      </c>
      <c r="C39" s="44">
        <v>201560411034</v>
      </c>
      <c r="D39" s="45" t="s">
        <v>32</v>
      </c>
      <c r="E39" s="39">
        <v>75</v>
      </c>
      <c r="F39" s="39">
        <v>78</v>
      </c>
      <c r="G39" s="39">
        <v>75</v>
      </c>
      <c r="H39" s="37">
        <f t="shared" si="0"/>
        <v>76.8</v>
      </c>
      <c r="I39" s="39">
        <v>75</v>
      </c>
      <c r="J39" s="39">
        <v>75</v>
      </c>
      <c r="K39" s="39">
        <v>75</v>
      </c>
      <c r="L39" s="38">
        <f t="shared" si="1"/>
        <v>75</v>
      </c>
      <c r="M39" s="46">
        <v>75</v>
      </c>
      <c r="N39" s="46">
        <v>76</v>
      </c>
      <c r="O39" s="46">
        <v>75</v>
      </c>
      <c r="P39" s="38">
        <f t="shared" si="2"/>
        <v>75.599999999999994</v>
      </c>
      <c r="Q39" s="46">
        <v>75</v>
      </c>
      <c r="R39" s="46">
        <v>75</v>
      </c>
      <c r="S39" s="46">
        <v>75</v>
      </c>
      <c r="T39" s="38">
        <f t="shared" si="3"/>
        <v>75</v>
      </c>
      <c r="U39" s="46">
        <v>70</v>
      </c>
      <c r="V39" s="46">
        <v>70</v>
      </c>
      <c r="W39" s="39">
        <v>70</v>
      </c>
      <c r="X39" s="36">
        <f t="shared" si="4"/>
        <v>70</v>
      </c>
      <c r="Y39" s="39">
        <v>68</v>
      </c>
      <c r="Z39" s="39">
        <v>68</v>
      </c>
      <c r="AA39" s="39">
        <v>70</v>
      </c>
      <c r="AB39" s="37">
        <f t="shared" si="5"/>
        <v>68.400000000000006</v>
      </c>
      <c r="AC39" s="39">
        <v>68</v>
      </c>
      <c r="AD39" s="55">
        <v>68</v>
      </c>
      <c r="AE39" s="39">
        <v>70</v>
      </c>
      <c r="AF39" s="37">
        <f t="shared" si="6"/>
        <v>68.400000000000006</v>
      </c>
      <c r="AG39" s="39">
        <v>68</v>
      </c>
      <c r="AH39" s="46">
        <v>70</v>
      </c>
      <c r="AI39" s="39">
        <v>68</v>
      </c>
      <c r="AJ39" s="39">
        <f t="shared" si="7"/>
        <v>69.2</v>
      </c>
      <c r="AK39" s="39">
        <f t="shared" si="8"/>
        <v>69</v>
      </c>
      <c r="AL39" s="40"/>
      <c r="AM39" s="41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</row>
    <row r="40" spans="1:61" ht="15.75" x14ac:dyDescent="0.25">
      <c r="B40" s="43">
        <v>29</v>
      </c>
      <c r="C40" s="44">
        <v>201560411035</v>
      </c>
      <c r="D40" s="45" t="s">
        <v>33</v>
      </c>
      <c r="E40" s="39">
        <v>75</v>
      </c>
      <c r="F40" s="39">
        <v>78</v>
      </c>
      <c r="G40" s="39">
        <v>75</v>
      </c>
      <c r="H40" s="37">
        <f t="shared" si="0"/>
        <v>76.8</v>
      </c>
      <c r="I40" s="39">
        <v>75</v>
      </c>
      <c r="J40" s="39">
        <v>75</v>
      </c>
      <c r="K40" s="39">
        <v>75</v>
      </c>
      <c r="L40" s="38">
        <f t="shared" si="1"/>
        <v>75</v>
      </c>
      <c r="M40" s="46">
        <v>75</v>
      </c>
      <c r="N40" s="46">
        <v>78</v>
      </c>
      <c r="O40" s="46">
        <v>75</v>
      </c>
      <c r="P40" s="38">
        <f t="shared" si="2"/>
        <v>76.8</v>
      </c>
      <c r="Q40" s="46">
        <v>75</v>
      </c>
      <c r="R40" s="46">
        <v>80</v>
      </c>
      <c r="S40" s="46">
        <v>75</v>
      </c>
      <c r="T40" s="38">
        <f t="shared" si="3"/>
        <v>78</v>
      </c>
      <c r="U40" s="46">
        <v>68</v>
      </c>
      <c r="V40" s="46">
        <v>68</v>
      </c>
      <c r="W40" s="48">
        <v>70</v>
      </c>
      <c r="X40" s="37">
        <f t="shared" si="4"/>
        <v>68.400000000000006</v>
      </c>
      <c r="Y40" s="39">
        <v>68</v>
      </c>
      <c r="Z40" s="39">
        <v>70</v>
      </c>
      <c r="AA40" s="39">
        <v>70</v>
      </c>
      <c r="AB40" s="37">
        <f t="shared" si="5"/>
        <v>69.599999999999994</v>
      </c>
      <c r="AC40" s="39">
        <v>68</v>
      </c>
      <c r="AD40" s="55">
        <v>70</v>
      </c>
      <c r="AE40" s="39">
        <v>70</v>
      </c>
      <c r="AF40" s="37">
        <f t="shared" si="6"/>
        <v>69.599999999999994</v>
      </c>
      <c r="AG40" s="39">
        <v>68</v>
      </c>
      <c r="AH40" s="46">
        <v>70</v>
      </c>
      <c r="AI40" s="39">
        <v>72</v>
      </c>
      <c r="AJ40" s="39">
        <f t="shared" si="7"/>
        <v>70</v>
      </c>
      <c r="AK40" s="39">
        <f t="shared" si="8"/>
        <v>69.400000000000006</v>
      </c>
      <c r="AL40" s="40"/>
      <c r="AM40" s="41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</row>
    <row r="41" spans="1:61" ht="15.75" x14ac:dyDescent="0.25">
      <c r="B41" s="43">
        <v>30</v>
      </c>
      <c r="C41" s="44">
        <v>201560411036</v>
      </c>
      <c r="D41" s="45" t="s">
        <v>34</v>
      </c>
      <c r="E41" s="39">
        <v>75</v>
      </c>
      <c r="F41" s="39">
        <v>72</v>
      </c>
      <c r="G41" s="39">
        <v>80</v>
      </c>
      <c r="H41" s="37">
        <f t="shared" si="0"/>
        <v>74.199999999999989</v>
      </c>
      <c r="I41" s="39">
        <v>75</v>
      </c>
      <c r="J41" s="39">
        <v>70</v>
      </c>
      <c r="K41" s="39">
        <v>78</v>
      </c>
      <c r="L41" s="38">
        <f t="shared" si="1"/>
        <v>72.599999999999994</v>
      </c>
      <c r="M41" s="56">
        <v>75</v>
      </c>
      <c r="N41" s="56">
        <v>70</v>
      </c>
      <c r="O41" s="56">
        <v>78</v>
      </c>
      <c r="P41" s="38">
        <f t="shared" si="2"/>
        <v>72.599999999999994</v>
      </c>
      <c r="Q41" s="56">
        <v>80</v>
      </c>
      <c r="R41" s="56">
        <v>75</v>
      </c>
      <c r="S41" s="56">
        <v>80</v>
      </c>
      <c r="T41" s="38">
        <f t="shared" si="3"/>
        <v>77</v>
      </c>
      <c r="U41" s="56">
        <v>75</v>
      </c>
      <c r="V41" s="56">
        <v>73</v>
      </c>
      <c r="W41" s="48">
        <v>75</v>
      </c>
      <c r="X41" s="37">
        <f t="shared" si="4"/>
        <v>73.8</v>
      </c>
      <c r="Y41" s="39">
        <v>75</v>
      </c>
      <c r="Z41" s="39">
        <v>75</v>
      </c>
      <c r="AA41" s="39">
        <v>75</v>
      </c>
      <c r="AB41" s="36">
        <f t="shared" si="5"/>
        <v>75</v>
      </c>
      <c r="AC41" s="39">
        <v>75</v>
      </c>
      <c r="AD41" s="50">
        <v>78</v>
      </c>
      <c r="AE41" s="39">
        <v>75</v>
      </c>
      <c r="AF41" s="37">
        <f t="shared" si="6"/>
        <v>76.8</v>
      </c>
      <c r="AG41" s="39">
        <v>75</v>
      </c>
      <c r="AH41" s="56">
        <v>75</v>
      </c>
      <c r="AI41" s="39">
        <v>75</v>
      </c>
      <c r="AJ41" s="39">
        <f t="shared" si="7"/>
        <v>75</v>
      </c>
      <c r="AK41" s="39">
        <f t="shared" si="8"/>
        <v>75.150000000000006</v>
      </c>
      <c r="AL41" s="40"/>
      <c r="AM41" s="41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</row>
    <row r="42" spans="1:61" ht="15.75" x14ac:dyDescent="0.25">
      <c r="B42" s="43">
        <v>31</v>
      </c>
      <c r="C42" s="44">
        <v>201560411037</v>
      </c>
      <c r="D42" s="15" t="s">
        <v>35</v>
      </c>
      <c r="E42" s="39">
        <v>75</v>
      </c>
      <c r="F42" s="39">
        <v>74</v>
      </c>
      <c r="G42" s="39">
        <v>80</v>
      </c>
      <c r="H42" s="37">
        <f t="shared" si="0"/>
        <v>75.400000000000006</v>
      </c>
      <c r="I42" s="39">
        <v>75</v>
      </c>
      <c r="J42" s="39">
        <v>70</v>
      </c>
      <c r="K42" s="39">
        <v>78</v>
      </c>
      <c r="L42" s="38">
        <f t="shared" si="1"/>
        <v>72.599999999999994</v>
      </c>
      <c r="M42" s="39">
        <v>75</v>
      </c>
      <c r="N42" s="39">
        <v>70</v>
      </c>
      <c r="O42" s="39">
        <v>73</v>
      </c>
      <c r="P42" s="38">
        <f t="shared" si="2"/>
        <v>71.599999999999994</v>
      </c>
      <c r="Q42" s="39">
        <v>80</v>
      </c>
      <c r="R42" s="39">
        <v>75</v>
      </c>
      <c r="S42" s="39">
        <v>80</v>
      </c>
      <c r="T42" s="38">
        <f t="shared" si="3"/>
        <v>77</v>
      </c>
      <c r="U42" s="56">
        <v>75</v>
      </c>
      <c r="V42" s="56">
        <v>73</v>
      </c>
      <c r="W42" s="48">
        <v>75</v>
      </c>
      <c r="X42" s="37">
        <f t="shared" si="4"/>
        <v>73.8</v>
      </c>
      <c r="Y42" s="39">
        <v>75</v>
      </c>
      <c r="Z42" s="39">
        <v>75</v>
      </c>
      <c r="AA42" s="39">
        <v>75</v>
      </c>
      <c r="AB42" s="36">
        <f t="shared" si="5"/>
        <v>75</v>
      </c>
      <c r="AC42" s="39">
        <v>75</v>
      </c>
      <c r="AD42" s="50">
        <v>78</v>
      </c>
      <c r="AE42" s="39">
        <v>75</v>
      </c>
      <c r="AF42" s="37">
        <f t="shared" si="6"/>
        <v>76.8</v>
      </c>
      <c r="AG42" s="39">
        <v>75</v>
      </c>
      <c r="AH42" s="56">
        <v>75</v>
      </c>
      <c r="AI42" s="39">
        <v>75</v>
      </c>
      <c r="AJ42" s="39">
        <f t="shared" si="7"/>
        <v>75</v>
      </c>
      <c r="AK42" s="39">
        <f t="shared" si="8"/>
        <v>75.150000000000006</v>
      </c>
      <c r="AL42" s="40"/>
      <c r="AM42" s="41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</row>
    <row r="43" spans="1:61" ht="15.75" x14ac:dyDescent="0.25">
      <c r="E43" s="57"/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38"/>
      <c r="Q43" s="58"/>
      <c r="R43" s="58"/>
      <c r="S43" s="58"/>
      <c r="T43" s="58"/>
      <c r="U43" s="59"/>
      <c r="V43" s="59"/>
      <c r="W43" s="60"/>
      <c r="X43" s="57"/>
      <c r="Y43" s="60"/>
      <c r="Z43" s="60"/>
      <c r="AA43" s="60"/>
      <c r="AB43" s="58"/>
      <c r="AC43" s="59"/>
      <c r="AD43" s="61"/>
      <c r="AE43" s="59"/>
      <c r="AF43" s="58"/>
      <c r="AG43" s="59"/>
      <c r="AH43" s="59"/>
      <c r="AI43" s="60"/>
      <c r="AJ43" s="57"/>
      <c r="AK43" s="57"/>
      <c r="AL43" s="57"/>
      <c r="AM43" s="62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</row>
    <row r="44" spans="1:61" s="1" customFormat="1" ht="15.75" x14ac:dyDescent="0.25">
      <c r="X44" s="63" t="s">
        <v>72</v>
      </c>
    </row>
    <row r="45" spans="1:61" s="1" customFormat="1" x14ac:dyDescent="0.25">
      <c r="F45" s="174" t="s">
        <v>73</v>
      </c>
      <c r="G45" s="174"/>
      <c r="H45" s="174"/>
    </row>
    <row r="46" spans="1:61" s="1" customFormat="1" x14ac:dyDescent="0.25">
      <c r="F46" s="26" t="s">
        <v>74</v>
      </c>
      <c r="G46" s="26"/>
      <c r="H46" s="26"/>
      <c r="W46" s="26" t="s">
        <v>75</v>
      </c>
      <c r="X46" s="26"/>
      <c r="Y46" s="26"/>
    </row>
    <row r="47" spans="1:61" s="1" customFormat="1" x14ac:dyDescent="0.25">
      <c r="F47" s="26"/>
      <c r="G47" s="26"/>
      <c r="H47" s="26"/>
      <c r="W47" s="26"/>
      <c r="X47" s="26"/>
      <c r="Y47" s="26"/>
    </row>
    <row r="48" spans="1:61" s="1" customFormat="1" x14ac:dyDescent="0.25">
      <c r="F48" s="26"/>
      <c r="G48" s="26"/>
      <c r="H48" s="26"/>
      <c r="W48" s="26"/>
      <c r="X48" s="26"/>
      <c r="Y48" s="26"/>
    </row>
    <row r="49" spans="5:61" s="1" customFormat="1" x14ac:dyDescent="0.25">
      <c r="F49" s="26"/>
      <c r="G49" s="26"/>
      <c r="H49" s="26"/>
      <c r="W49" s="26"/>
      <c r="X49" s="26"/>
      <c r="Y49" s="26"/>
    </row>
    <row r="50" spans="5:61" s="1" customFormat="1" x14ac:dyDescent="0.25">
      <c r="F50" s="26" t="s">
        <v>47</v>
      </c>
      <c r="G50" s="26"/>
      <c r="H50" s="26"/>
      <c r="W50" s="26" t="s">
        <v>76</v>
      </c>
      <c r="X50" s="26"/>
      <c r="Y50" s="26"/>
    </row>
    <row r="51" spans="5:61" x14ac:dyDescent="0.25">
      <c r="E51" s="57"/>
      <c r="F51" s="5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/>
      <c r="V51" s="59"/>
      <c r="W51" s="60"/>
      <c r="X51" s="57"/>
      <c r="Y51" s="60"/>
      <c r="Z51" s="60"/>
      <c r="AA51" s="60"/>
      <c r="AB51" s="58"/>
      <c r="AC51" s="59"/>
      <c r="AD51" s="61"/>
      <c r="AE51" s="59"/>
      <c r="AF51" s="58"/>
      <c r="AG51" s="59"/>
      <c r="AH51" s="59"/>
      <c r="AI51" s="60"/>
      <c r="AJ51" s="57"/>
      <c r="AK51" s="57"/>
      <c r="AL51" s="57"/>
      <c r="AM51" s="62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</row>
    <row r="52" spans="5:61" x14ac:dyDescent="0.25">
      <c r="E52" s="57"/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59"/>
      <c r="W52" s="60"/>
      <c r="X52" s="57"/>
      <c r="Y52" s="60"/>
      <c r="Z52" s="60"/>
      <c r="AA52" s="60"/>
      <c r="AB52" s="58"/>
      <c r="AC52" s="59"/>
      <c r="AD52" s="61"/>
      <c r="AE52" s="59"/>
      <c r="AF52" s="58"/>
      <c r="AG52" s="59"/>
      <c r="AH52" s="59"/>
      <c r="AI52" s="60"/>
      <c r="AJ52" s="57"/>
      <c r="AK52" s="57"/>
      <c r="AL52" s="57"/>
      <c r="AM52" s="62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</row>
    <row r="53" spans="5:61" x14ac:dyDescent="0.25">
      <c r="E53" s="57"/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59"/>
      <c r="W53" s="60"/>
      <c r="X53" s="57"/>
      <c r="Y53" s="60"/>
      <c r="Z53" s="60"/>
      <c r="AA53" s="60"/>
      <c r="AB53" s="58"/>
      <c r="AC53" s="59"/>
      <c r="AD53" s="61"/>
      <c r="AE53" s="59"/>
      <c r="AF53" s="58"/>
      <c r="AG53" s="59"/>
      <c r="AH53" s="59"/>
      <c r="AI53" s="60"/>
      <c r="AJ53" s="57"/>
      <c r="AK53" s="57"/>
      <c r="AL53" s="57"/>
      <c r="AM53" s="62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</row>
    <row r="54" spans="5:61" x14ac:dyDescent="0.25">
      <c r="E54" s="57"/>
      <c r="F54" s="57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  <c r="V54" s="59"/>
      <c r="W54" s="60"/>
      <c r="X54" s="57"/>
      <c r="Y54" s="60"/>
      <c r="Z54" s="60"/>
      <c r="AA54" s="60"/>
      <c r="AB54" s="58"/>
      <c r="AC54" s="59"/>
      <c r="AD54" s="61"/>
      <c r="AE54" s="59"/>
      <c r="AF54" s="58"/>
      <c r="AG54" s="59"/>
      <c r="AH54" s="59"/>
      <c r="AI54" s="60"/>
      <c r="AJ54" s="57"/>
      <c r="AK54" s="57"/>
      <c r="AL54" s="57"/>
      <c r="AM54" s="62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</row>
    <row r="55" spans="5:61" x14ac:dyDescent="0.25">
      <c r="E55" s="57"/>
      <c r="F55" s="57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59"/>
      <c r="W55" s="60"/>
      <c r="X55" s="57"/>
      <c r="Y55" s="60"/>
      <c r="Z55" s="60"/>
      <c r="AA55" s="60"/>
      <c r="AB55" s="58"/>
      <c r="AC55" s="59"/>
      <c r="AD55" s="61"/>
      <c r="AE55" s="59"/>
      <c r="AF55" s="58"/>
      <c r="AG55" s="59"/>
      <c r="AH55" s="59"/>
      <c r="AI55" s="60"/>
      <c r="AJ55" s="57"/>
      <c r="AK55" s="57"/>
      <c r="AL55" s="57"/>
      <c r="AM55" s="62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</row>
    <row r="56" spans="5:61" x14ac:dyDescent="0.25">
      <c r="E56" s="57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9"/>
      <c r="V56" s="59"/>
      <c r="W56" s="60"/>
      <c r="X56" s="57"/>
      <c r="Y56" s="60"/>
      <c r="Z56" s="60"/>
      <c r="AA56" s="60"/>
      <c r="AB56" s="58"/>
      <c r="AC56" s="59"/>
      <c r="AD56" s="61"/>
      <c r="AE56" s="59"/>
      <c r="AF56" s="58"/>
      <c r="AG56" s="59"/>
      <c r="AH56" s="59"/>
      <c r="AI56" s="60"/>
      <c r="AJ56" s="57"/>
      <c r="AK56" s="57"/>
      <c r="AL56" s="57"/>
      <c r="AM56" s="62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</row>
    <row r="57" spans="5:61" x14ac:dyDescent="0.25">
      <c r="E57" s="57"/>
      <c r="F57" s="5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9"/>
      <c r="V57" s="59"/>
      <c r="W57" s="60"/>
      <c r="X57" s="57"/>
      <c r="Y57" s="60"/>
      <c r="Z57" s="60"/>
      <c r="AA57" s="60"/>
      <c r="AB57" s="58"/>
      <c r="AC57" s="59"/>
      <c r="AD57" s="61"/>
      <c r="AE57" s="59"/>
      <c r="AF57" s="58"/>
      <c r="AG57" s="59"/>
      <c r="AH57" s="59"/>
      <c r="AI57" s="60"/>
      <c r="AJ57" s="57"/>
      <c r="AK57" s="57"/>
      <c r="AL57" s="57"/>
      <c r="AM57" s="62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</row>
    <row r="58" spans="5:61" x14ac:dyDescent="0.25">
      <c r="E58" s="57"/>
      <c r="F58" s="57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9"/>
      <c r="V58" s="59"/>
      <c r="W58" s="60"/>
      <c r="X58" s="57"/>
      <c r="Y58" s="60"/>
      <c r="Z58" s="60"/>
      <c r="AA58" s="60"/>
      <c r="AB58" s="58"/>
      <c r="AC58" s="59"/>
      <c r="AD58" s="61"/>
      <c r="AE58" s="59"/>
      <c r="AF58" s="58"/>
      <c r="AG58" s="59"/>
      <c r="AH58" s="59"/>
      <c r="AI58" s="60"/>
      <c r="AJ58" s="57"/>
      <c r="AK58" s="57"/>
      <c r="AL58" s="57"/>
      <c r="AM58" s="62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</row>
    <row r="59" spans="5:61" x14ac:dyDescent="0.25">
      <c r="E59" s="57"/>
      <c r="F59" s="57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9"/>
      <c r="V59" s="59"/>
      <c r="W59" s="60"/>
      <c r="X59" s="57"/>
      <c r="Y59" s="60"/>
      <c r="Z59" s="60"/>
      <c r="AA59" s="60"/>
      <c r="AB59" s="58"/>
      <c r="AC59" s="59"/>
      <c r="AD59" s="61"/>
      <c r="AE59" s="59"/>
      <c r="AF59" s="58"/>
      <c r="AG59" s="59"/>
      <c r="AH59" s="59"/>
      <c r="AI59" s="60"/>
      <c r="AJ59" s="57"/>
      <c r="AK59" s="57"/>
      <c r="AL59" s="57"/>
      <c r="AM59" s="62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</row>
    <row r="60" spans="5:61" x14ac:dyDescent="0.25">
      <c r="E60" s="57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9"/>
      <c r="V60" s="59"/>
      <c r="W60" s="60"/>
      <c r="X60" s="57"/>
      <c r="Y60" s="60"/>
      <c r="Z60" s="60"/>
      <c r="AA60" s="60"/>
      <c r="AB60" s="58"/>
      <c r="AC60" s="59"/>
      <c r="AD60" s="61"/>
      <c r="AE60" s="59"/>
      <c r="AF60" s="58"/>
      <c r="AG60" s="59"/>
      <c r="AH60" s="59"/>
      <c r="AI60" s="60"/>
      <c r="AJ60" s="57"/>
      <c r="AK60" s="57"/>
      <c r="AL60" s="57"/>
      <c r="AM60" s="62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</row>
    <row r="61" spans="5:61" x14ac:dyDescent="0.25">
      <c r="E61" s="57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9"/>
      <c r="V61" s="59"/>
      <c r="W61" s="60"/>
      <c r="X61" s="57"/>
      <c r="Y61" s="60"/>
      <c r="Z61" s="60"/>
      <c r="AA61" s="60"/>
      <c r="AB61" s="58"/>
      <c r="AC61" s="59"/>
      <c r="AD61" s="61"/>
      <c r="AE61" s="59"/>
      <c r="AF61" s="58"/>
      <c r="AG61" s="59"/>
      <c r="AH61" s="59"/>
      <c r="AI61" s="60"/>
      <c r="AJ61" s="57"/>
      <c r="AK61" s="57"/>
      <c r="AL61" s="57"/>
      <c r="AM61" s="62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</row>
    <row r="62" spans="5:61" x14ac:dyDescent="0.25">
      <c r="E62" s="57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9"/>
      <c r="V62" s="59"/>
      <c r="W62" s="60"/>
      <c r="X62" s="57"/>
      <c r="Y62" s="60"/>
      <c r="Z62" s="60"/>
      <c r="AA62" s="60"/>
      <c r="AB62" s="58"/>
      <c r="AC62" s="59"/>
      <c r="AD62" s="61"/>
      <c r="AE62" s="59"/>
      <c r="AF62" s="58"/>
      <c r="AG62" s="59"/>
      <c r="AH62" s="59"/>
      <c r="AI62" s="60"/>
      <c r="AJ62" s="57"/>
      <c r="AK62" s="57"/>
      <c r="AL62" s="57"/>
      <c r="AM62" s="62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</row>
    <row r="63" spans="5:61" x14ac:dyDescent="0.25">
      <c r="E63" s="57"/>
      <c r="F63" s="5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9"/>
      <c r="V63" s="59"/>
      <c r="W63" s="60"/>
      <c r="X63" s="57"/>
      <c r="Y63" s="60"/>
      <c r="Z63" s="60"/>
      <c r="AA63" s="60"/>
      <c r="AB63" s="58"/>
      <c r="AC63" s="59"/>
      <c r="AD63" s="61"/>
      <c r="AE63" s="59"/>
      <c r="AF63" s="58"/>
      <c r="AG63" s="59"/>
      <c r="AH63" s="59"/>
      <c r="AI63" s="60"/>
      <c r="AJ63" s="57"/>
      <c r="AK63" s="57"/>
      <c r="AL63" s="57"/>
      <c r="AM63" s="62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</row>
    <row r="64" spans="5:61" x14ac:dyDescent="0.25">
      <c r="E64" s="57"/>
      <c r="F64" s="5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9"/>
      <c r="V64" s="59"/>
      <c r="W64" s="60"/>
      <c r="X64" s="57"/>
      <c r="Y64" s="60"/>
      <c r="Z64" s="60"/>
      <c r="AA64" s="60"/>
      <c r="AB64" s="58"/>
      <c r="AC64" s="59"/>
      <c r="AD64" s="61"/>
      <c r="AE64" s="59"/>
      <c r="AF64" s="58"/>
      <c r="AG64" s="59"/>
      <c r="AH64" s="59"/>
      <c r="AI64" s="60"/>
      <c r="AJ64" s="57"/>
      <c r="AK64" s="57"/>
      <c r="AL64" s="57"/>
      <c r="AM64" s="62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</row>
    <row r="65" spans="5:61" x14ac:dyDescent="0.25">
      <c r="E65" s="57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9"/>
      <c r="V65" s="59"/>
      <c r="W65" s="60"/>
      <c r="X65" s="57"/>
      <c r="Y65" s="60"/>
      <c r="Z65" s="60"/>
      <c r="AA65" s="60"/>
      <c r="AB65" s="58"/>
      <c r="AC65" s="59"/>
      <c r="AD65" s="61"/>
      <c r="AE65" s="59"/>
      <c r="AF65" s="58"/>
      <c r="AG65" s="59"/>
      <c r="AH65" s="59"/>
      <c r="AI65" s="60"/>
      <c r="AJ65" s="57"/>
      <c r="AK65" s="57"/>
      <c r="AL65" s="57"/>
      <c r="AM65" s="62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</row>
    <row r="66" spans="5:61" x14ac:dyDescent="0.25">
      <c r="E66" s="57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9"/>
      <c r="V66" s="59"/>
      <c r="W66" s="60"/>
      <c r="X66" s="57"/>
      <c r="Y66" s="60"/>
      <c r="Z66" s="60"/>
      <c r="AA66" s="60"/>
      <c r="AB66" s="58"/>
      <c r="AC66" s="59"/>
      <c r="AD66" s="61"/>
      <c r="AE66" s="59"/>
      <c r="AF66" s="58"/>
      <c r="AG66" s="59"/>
      <c r="AH66" s="59"/>
      <c r="AI66" s="60"/>
      <c r="AJ66" s="57"/>
      <c r="AK66" s="57"/>
      <c r="AL66" s="57"/>
      <c r="AM66" s="62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</row>
    <row r="67" spans="5:61" x14ac:dyDescent="0.25">
      <c r="E67" s="57"/>
      <c r="F67" s="5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9"/>
      <c r="V67" s="59"/>
      <c r="W67" s="60"/>
      <c r="X67" s="57"/>
      <c r="Y67" s="60"/>
      <c r="Z67" s="60"/>
      <c r="AA67" s="60"/>
      <c r="AB67" s="58"/>
      <c r="AC67" s="59"/>
      <c r="AD67" s="61"/>
      <c r="AE67" s="59"/>
      <c r="AF67" s="58"/>
      <c r="AG67" s="59"/>
      <c r="AH67" s="59"/>
      <c r="AI67" s="60"/>
      <c r="AJ67" s="57"/>
      <c r="AK67" s="57"/>
      <c r="AL67" s="57"/>
      <c r="AM67" s="62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</row>
    <row r="68" spans="5:61" x14ac:dyDescent="0.25">
      <c r="E68" s="57"/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9"/>
      <c r="V68" s="59"/>
      <c r="W68" s="60"/>
      <c r="X68" s="57"/>
      <c r="Y68" s="60"/>
      <c r="Z68" s="60"/>
      <c r="AA68" s="60"/>
      <c r="AB68" s="58"/>
      <c r="AC68" s="59"/>
      <c r="AD68" s="61"/>
      <c r="AE68" s="59"/>
      <c r="AF68" s="58"/>
      <c r="AG68" s="59"/>
      <c r="AH68" s="59"/>
      <c r="AI68" s="60"/>
      <c r="AJ68" s="57"/>
      <c r="AK68" s="57"/>
      <c r="AL68" s="57"/>
      <c r="AM68" s="62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</row>
    <row r="69" spans="5:61" x14ac:dyDescent="0.25">
      <c r="E69" s="57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9"/>
      <c r="V69" s="59"/>
      <c r="W69" s="60"/>
      <c r="X69" s="57"/>
      <c r="Y69" s="60"/>
      <c r="Z69" s="60"/>
      <c r="AA69" s="60"/>
      <c r="AB69" s="58"/>
      <c r="AC69" s="59"/>
      <c r="AD69" s="61"/>
      <c r="AE69" s="59"/>
      <c r="AF69" s="58"/>
      <c r="AG69" s="59"/>
      <c r="AH69" s="59"/>
      <c r="AI69" s="60"/>
      <c r="AJ69" s="57"/>
      <c r="AK69" s="57"/>
      <c r="AL69" s="57"/>
      <c r="AM69" s="62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</row>
    <row r="70" spans="5:61" x14ac:dyDescent="0.25">
      <c r="E70" s="57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59"/>
      <c r="W70" s="60"/>
      <c r="X70" s="57"/>
      <c r="Y70" s="60"/>
      <c r="Z70" s="60"/>
      <c r="AA70" s="60"/>
      <c r="AB70" s="58"/>
      <c r="AC70" s="59"/>
      <c r="AD70" s="61"/>
      <c r="AE70" s="59"/>
      <c r="AF70" s="58"/>
      <c r="AG70" s="59"/>
      <c r="AH70" s="59"/>
      <c r="AI70" s="60"/>
      <c r="AJ70" s="57"/>
      <c r="AK70" s="57"/>
      <c r="AL70" s="57"/>
      <c r="AM70" s="62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</row>
  </sheetData>
  <mergeCells count="66">
    <mergeCell ref="BF10:BF11"/>
    <mergeCell ref="BG10:BG11"/>
    <mergeCell ref="BH10:BH11"/>
    <mergeCell ref="F45:H45"/>
    <mergeCell ref="AZ10:AZ11"/>
    <mergeCell ref="BA10:BA11"/>
    <mergeCell ref="BB10:BB11"/>
    <mergeCell ref="BC10:BC11"/>
    <mergeCell ref="BD10:BD11"/>
    <mergeCell ref="BE10:BE11"/>
    <mergeCell ref="AT10:AT11"/>
    <mergeCell ref="AU10:AU11"/>
    <mergeCell ref="AV10:AV11"/>
    <mergeCell ref="AW10:AW11"/>
    <mergeCell ref="AX10:AX11"/>
    <mergeCell ref="AY10:AY11"/>
    <mergeCell ref="AF10:AF11"/>
    <mergeCell ref="AS10:AS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A10:AA11"/>
    <mergeCell ref="AB10:AB11"/>
    <mergeCell ref="AC10:AC11"/>
    <mergeCell ref="AD10:AD11"/>
    <mergeCell ref="AE10:AE11"/>
    <mergeCell ref="AL8:AO9"/>
    <mergeCell ref="AP8:BI9"/>
    <mergeCell ref="E10:E11"/>
    <mergeCell ref="F10:F11"/>
    <mergeCell ref="G10:G11"/>
    <mergeCell ref="H10:H11"/>
    <mergeCell ref="I10:I11"/>
    <mergeCell ref="J10:J11"/>
    <mergeCell ref="K10:K11"/>
    <mergeCell ref="L10:L11"/>
    <mergeCell ref="P10:P11"/>
    <mergeCell ref="Q10:Q11"/>
    <mergeCell ref="R10:R11"/>
    <mergeCell ref="S10:S11"/>
    <mergeCell ref="T10:T11"/>
    <mergeCell ref="AG10:AG11"/>
    <mergeCell ref="D4:AE4"/>
    <mergeCell ref="D5:AE5"/>
    <mergeCell ref="B8:B11"/>
    <mergeCell ref="C8:C11"/>
    <mergeCell ref="D8:D11"/>
    <mergeCell ref="E8:T9"/>
    <mergeCell ref="U8:AK9"/>
    <mergeCell ref="M10:M11"/>
    <mergeCell ref="N10:N11"/>
    <mergeCell ref="O10:O11"/>
    <mergeCell ref="U10:U11"/>
    <mergeCell ref="V10:V11"/>
    <mergeCell ref="W10:W11"/>
    <mergeCell ref="X10:X11"/>
    <mergeCell ref="Y10:Y11"/>
    <mergeCell ref="Z10:Z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workbookViewId="0">
      <selection sqref="A1:A1048576"/>
    </sheetView>
  </sheetViews>
  <sheetFormatPr defaultColWidth="11.42578125" defaultRowHeight="15" x14ac:dyDescent="0.25"/>
  <cols>
    <col min="1" max="2" width="9.140625" style="1"/>
    <col min="3" max="3" width="16.28515625" style="1" bestFit="1" customWidth="1"/>
    <col min="4" max="4" width="29.140625" style="1" bestFit="1" customWidth="1"/>
    <col min="5" max="5" width="9.140625" style="1"/>
    <col min="6" max="6" width="14.85546875" style="1" customWidth="1"/>
    <col min="7" max="9" width="9.140625" style="1"/>
    <col min="10" max="10" width="15.7109375" style="1" customWidth="1"/>
    <col min="11" max="13" width="9.140625" style="1"/>
    <col min="14" max="14" width="12.28515625" style="1" customWidth="1"/>
    <col min="15" max="17" width="9.140625" style="1"/>
    <col min="18" max="18" width="14.140625" style="1" customWidth="1"/>
    <col min="19" max="19" width="12.42578125" style="1" customWidth="1"/>
    <col min="20" max="21" width="9.140625" style="1"/>
    <col min="22" max="22" width="11.7109375" style="1" customWidth="1"/>
    <col min="23" max="25" width="9.140625" style="1"/>
    <col min="26" max="26" width="12.7109375" style="1" customWidth="1"/>
    <col min="27" max="27" width="11.42578125" style="1" customWidth="1"/>
    <col min="28" max="35" width="10.85546875" style="1"/>
  </cols>
  <sheetData>
    <row r="1" spans="1:35" x14ac:dyDescent="0.25">
      <c r="A1" s="26"/>
      <c r="B1" s="27"/>
      <c r="C1" s="26"/>
      <c r="D1" s="26"/>
      <c r="E1" s="26"/>
      <c r="F1" s="2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6"/>
      <c r="X1" s="26"/>
      <c r="Y1" s="26"/>
      <c r="Z1" s="26"/>
      <c r="AA1" s="26"/>
      <c r="AB1" s="27"/>
      <c r="AC1" s="27"/>
      <c r="AD1" s="93"/>
      <c r="AE1" s="27"/>
      <c r="AF1" s="27"/>
      <c r="AG1" s="27"/>
      <c r="AH1" s="27"/>
      <c r="AI1" s="26"/>
    </row>
    <row r="2" spans="1:35" x14ac:dyDescent="0.25">
      <c r="A2" s="26"/>
      <c r="B2" s="27"/>
      <c r="C2" s="26"/>
      <c r="D2" s="26"/>
      <c r="E2" s="26"/>
      <c r="F2" s="2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6"/>
      <c r="X2" s="26"/>
      <c r="Y2" s="26"/>
      <c r="Z2" s="26"/>
      <c r="AA2" s="26"/>
      <c r="AB2" s="27"/>
      <c r="AC2" s="27"/>
      <c r="AD2" s="93"/>
      <c r="AE2" s="27"/>
      <c r="AF2" s="27"/>
      <c r="AG2" s="27"/>
      <c r="AH2" s="27"/>
      <c r="AI2" s="26"/>
    </row>
    <row r="3" spans="1:35" ht="18.75" x14ac:dyDescent="0.3">
      <c r="A3" s="26"/>
      <c r="B3" s="27"/>
      <c r="C3" s="26"/>
      <c r="D3" s="157" t="s">
        <v>49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27"/>
      <c r="AG3" s="27"/>
      <c r="AH3" s="27"/>
      <c r="AI3" s="26"/>
    </row>
    <row r="4" spans="1:35" ht="18.75" x14ac:dyDescent="0.25">
      <c r="A4" s="26"/>
      <c r="B4" s="27"/>
      <c r="C4" s="26"/>
      <c r="D4" s="158" t="s">
        <v>50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27"/>
      <c r="AG4" s="27"/>
      <c r="AH4" s="27"/>
      <c r="AI4" s="26"/>
    </row>
    <row r="5" spans="1:35" ht="15.75" x14ac:dyDescent="0.25">
      <c r="A5" s="26"/>
      <c r="B5" s="159" t="s">
        <v>0</v>
      </c>
      <c r="C5" s="159" t="s">
        <v>1</v>
      </c>
      <c r="D5" s="159" t="s">
        <v>2</v>
      </c>
      <c r="E5" s="171" t="s">
        <v>106</v>
      </c>
      <c r="F5" s="171"/>
      <c r="G5" s="171"/>
      <c r="H5" s="171"/>
      <c r="I5" s="171" t="s">
        <v>107</v>
      </c>
      <c r="J5" s="171"/>
      <c r="K5" s="171"/>
      <c r="L5" s="171"/>
      <c r="M5" s="161" t="s">
        <v>108</v>
      </c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3"/>
      <c r="AC5" s="72"/>
      <c r="AD5" s="72"/>
      <c r="AE5" s="72"/>
      <c r="AF5" s="72"/>
      <c r="AG5" s="72"/>
      <c r="AH5" s="72"/>
      <c r="AI5" s="72"/>
    </row>
    <row r="6" spans="1:35" ht="15.75" x14ac:dyDescent="0.25">
      <c r="A6" s="26"/>
      <c r="B6" s="160"/>
      <c r="C6" s="159"/>
      <c r="D6" s="159"/>
      <c r="E6" s="171"/>
      <c r="F6" s="171"/>
      <c r="G6" s="171"/>
      <c r="H6" s="171"/>
      <c r="I6" s="171"/>
      <c r="J6" s="171"/>
      <c r="K6" s="171"/>
      <c r="L6" s="171"/>
      <c r="M6" s="164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6"/>
      <c r="AC6" s="73"/>
      <c r="AD6" s="73"/>
      <c r="AE6" s="73"/>
      <c r="AF6" s="73"/>
      <c r="AG6" s="73"/>
      <c r="AH6" s="73"/>
      <c r="AI6" s="73"/>
    </row>
    <row r="7" spans="1:35" x14ac:dyDescent="0.25">
      <c r="A7" s="26"/>
      <c r="B7" s="160"/>
      <c r="C7" s="159"/>
      <c r="D7" s="159"/>
      <c r="E7" s="159" t="s">
        <v>53</v>
      </c>
      <c r="F7" s="167" t="s">
        <v>109</v>
      </c>
      <c r="G7" s="171" t="s">
        <v>55</v>
      </c>
      <c r="H7" s="171" t="s">
        <v>3</v>
      </c>
      <c r="I7" s="171" t="s">
        <v>53</v>
      </c>
      <c r="J7" s="167" t="s">
        <v>110</v>
      </c>
      <c r="K7" s="171" t="s">
        <v>55</v>
      </c>
      <c r="L7" s="159" t="s">
        <v>3</v>
      </c>
      <c r="M7" s="159" t="s">
        <v>57</v>
      </c>
      <c r="N7" s="167" t="s">
        <v>111</v>
      </c>
      <c r="O7" s="159" t="s">
        <v>59</v>
      </c>
      <c r="P7" s="159" t="s">
        <v>60</v>
      </c>
      <c r="Q7" s="159" t="s">
        <v>61</v>
      </c>
      <c r="R7" s="167" t="s">
        <v>112</v>
      </c>
      <c r="S7" s="169" t="s">
        <v>63</v>
      </c>
      <c r="T7" s="159" t="s">
        <v>64</v>
      </c>
      <c r="U7" s="169" t="s">
        <v>65</v>
      </c>
      <c r="V7" s="167" t="s">
        <v>113</v>
      </c>
      <c r="W7" s="159" t="s">
        <v>55</v>
      </c>
      <c r="X7" s="169" t="s">
        <v>60</v>
      </c>
      <c r="Y7" s="169" t="s">
        <v>65</v>
      </c>
      <c r="Z7" s="171" t="s">
        <v>114</v>
      </c>
      <c r="AA7" s="159" t="s">
        <v>55</v>
      </c>
      <c r="AB7" s="159" t="s">
        <v>60</v>
      </c>
      <c r="AC7" s="176"/>
      <c r="AD7" s="175"/>
      <c r="AE7" s="175"/>
      <c r="AF7" s="175"/>
      <c r="AG7" s="175"/>
      <c r="AH7" s="175"/>
      <c r="AI7" s="155"/>
    </row>
    <row r="8" spans="1:35" x14ac:dyDescent="0.25">
      <c r="A8" s="26"/>
      <c r="B8" s="160"/>
      <c r="C8" s="159"/>
      <c r="D8" s="159"/>
      <c r="E8" s="159"/>
      <c r="F8" s="168"/>
      <c r="G8" s="171"/>
      <c r="H8" s="171"/>
      <c r="I8" s="171"/>
      <c r="J8" s="168"/>
      <c r="K8" s="171"/>
      <c r="L8" s="159"/>
      <c r="M8" s="159"/>
      <c r="N8" s="168"/>
      <c r="O8" s="159"/>
      <c r="P8" s="159"/>
      <c r="Q8" s="159"/>
      <c r="R8" s="168"/>
      <c r="S8" s="170"/>
      <c r="T8" s="159"/>
      <c r="U8" s="170"/>
      <c r="V8" s="168"/>
      <c r="W8" s="159"/>
      <c r="X8" s="170"/>
      <c r="Y8" s="170"/>
      <c r="Z8" s="171"/>
      <c r="AA8" s="159"/>
      <c r="AB8" s="159"/>
      <c r="AC8" s="176"/>
      <c r="AD8" s="175"/>
      <c r="AE8" s="175"/>
      <c r="AF8" s="175"/>
      <c r="AG8" s="175"/>
      <c r="AH8" s="175"/>
      <c r="AI8" s="155"/>
    </row>
    <row r="9" spans="1:35" ht="15.75" x14ac:dyDescent="0.25">
      <c r="A9" s="26"/>
      <c r="B9" s="74">
        <v>1</v>
      </c>
      <c r="C9" s="65">
        <v>191560411001</v>
      </c>
      <c r="D9" s="66" t="s">
        <v>77</v>
      </c>
      <c r="E9" s="36">
        <v>85</v>
      </c>
      <c r="F9" s="36">
        <v>78</v>
      </c>
      <c r="G9" s="36">
        <v>80</v>
      </c>
      <c r="H9" s="37">
        <f>((20%*E9)+(60%*F9)+(20%*G9))</f>
        <v>79.8</v>
      </c>
      <c r="I9" s="36">
        <v>80</v>
      </c>
      <c r="J9" s="36">
        <v>80</v>
      </c>
      <c r="K9" s="36">
        <v>80</v>
      </c>
      <c r="L9" s="38">
        <f>((20%*I9)+(60%*J9)+20%*K9)</f>
        <v>80</v>
      </c>
      <c r="M9" s="38">
        <v>80</v>
      </c>
      <c r="N9" s="38">
        <v>80</v>
      </c>
      <c r="O9" s="38">
        <v>80</v>
      </c>
      <c r="P9" s="38">
        <f>((20%*M9)+(60%*N9)+(20%*O9))</f>
        <v>80</v>
      </c>
      <c r="Q9" s="38">
        <v>85</v>
      </c>
      <c r="R9" s="38">
        <v>80</v>
      </c>
      <c r="S9" s="38">
        <v>80</v>
      </c>
      <c r="T9" s="38">
        <f>((20%*Q9)+(60%*R9)+(20%*S9))</f>
        <v>81</v>
      </c>
      <c r="U9" s="38">
        <v>80</v>
      </c>
      <c r="V9" s="38">
        <v>80</v>
      </c>
      <c r="W9" s="36">
        <v>80</v>
      </c>
      <c r="X9" s="36">
        <f>((20%*U9)+(60%*V9)+(20%*W9))</f>
        <v>80</v>
      </c>
      <c r="Y9" s="38">
        <v>80</v>
      </c>
      <c r="Z9" s="38">
        <v>80</v>
      </c>
      <c r="AA9" s="36">
        <v>85</v>
      </c>
      <c r="AB9" s="56">
        <f>((20%*Y9)+(60%*Z9)+(20%*AA9))</f>
        <v>81</v>
      </c>
      <c r="AC9" s="75"/>
      <c r="AD9" s="75"/>
      <c r="AE9" s="75"/>
      <c r="AF9" s="75"/>
      <c r="AG9" s="75"/>
      <c r="AH9" s="75"/>
      <c r="AI9" s="75"/>
    </row>
    <row r="10" spans="1:35" ht="15.75" x14ac:dyDescent="0.25">
      <c r="A10" s="26"/>
      <c r="B10" s="74">
        <v>2</v>
      </c>
      <c r="C10" s="65">
        <v>191560411002</v>
      </c>
      <c r="D10" s="66" t="s">
        <v>78</v>
      </c>
      <c r="E10" s="39">
        <v>80</v>
      </c>
      <c r="F10" s="39">
        <v>75</v>
      </c>
      <c r="G10" s="39">
        <v>80</v>
      </c>
      <c r="H10" s="37">
        <f t="shared" ref="H10:H37" si="0">((20%*E10)+(60%*F10)+(20%*G10))</f>
        <v>77</v>
      </c>
      <c r="I10" s="39">
        <v>78</v>
      </c>
      <c r="J10" s="39">
        <v>78</v>
      </c>
      <c r="K10" s="39">
        <v>80</v>
      </c>
      <c r="L10" s="38">
        <f t="shared" ref="L10:L37" si="1">((20%*I10)+(60%*J10)+20%*K10)</f>
        <v>78.400000000000006</v>
      </c>
      <c r="M10" s="46">
        <v>78</v>
      </c>
      <c r="N10" s="46">
        <v>78</v>
      </c>
      <c r="O10" s="46">
        <v>80</v>
      </c>
      <c r="P10" s="38">
        <f t="shared" ref="P10:P37" si="2">((20%*M10)+(60%*N10)+(20%*O10))</f>
        <v>78.400000000000006</v>
      </c>
      <c r="Q10" s="46">
        <v>80</v>
      </c>
      <c r="R10" s="46">
        <v>78</v>
      </c>
      <c r="S10" s="46">
        <v>80</v>
      </c>
      <c r="T10" s="38">
        <f t="shared" ref="T10:T37" si="3">((20%*Q10)+(60%*R10)+(20%*S10))</f>
        <v>78.8</v>
      </c>
      <c r="U10" s="46">
        <v>75</v>
      </c>
      <c r="V10" s="46">
        <v>78</v>
      </c>
      <c r="W10" s="39">
        <v>80</v>
      </c>
      <c r="X10" s="37">
        <f t="shared" ref="X10:X37" si="4">((20%*U10)+(60%*V10)+(20%*W10))</f>
        <v>77.8</v>
      </c>
      <c r="Y10" s="46">
        <v>75</v>
      </c>
      <c r="Z10" s="46">
        <v>75</v>
      </c>
      <c r="AA10" s="39">
        <v>80</v>
      </c>
      <c r="AB10" s="56">
        <f t="shared" ref="AB10:AB37" si="5">((20%*Y10)+(60%*Z10)+(20%*AA10))</f>
        <v>76</v>
      </c>
      <c r="AC10" s="75"/>
      <c r="AD10" s="75"/>
      <c r="AE10" s="75"/>
      <c r="AF10" s="75"/>
      <c r="AG10" s="75"/>
      <c r="AH10" s="75"/>
      <c r="AI10" s="75"/>
    </row>
    <row r="11" spans="1:35" ht="15.75" x14ac:dyDescent="0.25">
      <c r="A11" s="26"/>
      <c r="B11" s="74">
        <v>3</v>
      </c>
      <c r="C11" s="65">
        <v>191560411003</v>
      </c>
      <c r="D11" s="66" t="s">
        <v>79</v>
      </c>
      <c r="E11" s="39">
        <v>78</v>
      </c>
      <c r="F11" s="39">
        <v>75</v>
      </c>
      <c r="G11" s="39">
        <v>76</v>
      </c>
      <c r="H11" s="37">
        <f t="shared" si="0"/>
        <v>75.8</v>
      </c>
      <c r="I11" s="39">
        <v>76</v>
      </c>
      <c r="J11" s="39">
        <v>75</v>
      </c>
      <c r="K11" s="39">
        <v>77</v>
      </c>
      <c r="L11" s="38">
        <f t="shared" si="1"/>
        <v>75.600000000000009</v>
      </c>
      <c r="M11" s="46">
        <v>71</v>
      </c>
      <c r="N11" s="46">
        <v>72</v>
      </c>
      <c r="O11" s="46">
        <v>72</v>
      </c>
      <c r="P11" s="38">
        <f t="shared" si="2"/>
        <v>71.8</v>
      </c>
      <c r="Q11" s="46">
        <v>77</v>
      </c>
      <c r="R11" s="46">
        <v>77</v>
      </c>
      <c r="S11" s="46">
        <v>77</v>
      </c>
      <c r="T11" s="38">
        <f t="shared" si="3"/>
        <v>77</v>
      </c>
      <c r="U11" s="46">
        <v>77</v>
      </c>
      <c r="V11" s="46">
        <v>76</v>
      </c>
      <c r="W11" s="39">
        <v>76</v>
      </c>
      <c r="X11" s="37">
        <f t="shared" si="4"/>
        <v>76.2</v>
      </c>
      <c r="Y11" s="46">
        <v>73</v>
      </c>
      <c r="Z11" s="46">
        <v>72</v>
      </c>
      <c r="AA11" s="39">
        <v>73</v>
      </c>
      <c r="AB11" s="56">
        <f t="shared" si="5"/>
        <v>72.400000000000006</v>
      </c>
      <c r="AC11" s="75"/>
      <c r="AD11" s="75"/>
      <c r="AE11" s="75"/>
      <c r="AF11" s="75"/>
      <c r="AG11" s="75"/>
      <c r="AH11" s="75"/>
      <c r="AI11" s="75"/>
    </row>
    <row r="12" spans="1:35" ht="15.75" x14ac:dyDescent="0.25">
      <c r="A12" s="26"/>
      <c r="B12" s="74">
        <v>4</v>
      </c>
      <c r="C12" s="65">
        <v>191560411004</v>
      </c>
      <c r="D12" s="45" t="s">
        <v>80</v>
      </c>
      <c r="E12" s="39">
        <v>78</v>
      </c>
      <c r="F12" s="39">
        <v>75</v>
      </c>
      <c r="G12" s="39">
        <v>76</v>
      </c>
      <c r="H12" s="37">
        <f t="shared" si="0"/>
        <v>75.8</v>
      </c>
      <c r="I12" s="39">
        <v>76</v>
      </c>
      <c r="J12" s="39">
        <v>75</v>
      </c>
      <c r="K12" s="39">
        <v>77</v>
      </c>
      <c r="L12" s="38">
        <f t="shared" si="1"/>
        <v>75.600000000000009</v>
      </c>
      <c r="M12" s="46">
        <v>71</v>
      </c>
      <c r="N12" s="46">
        <v>72</v>
      </c>
      <c r="O12" s="46">
        <v>72</v>
      </c>
      <c r="P12" s="38">
        <f t="shared" si="2"/>
        <v>71.8</v>
      </c>
      <c r="Q12" s="46">
        <v>77</v>
      </c>
      <c r="R12" s="46">
        <v>77</v>
      </c>
      <c r="S12" s="46">
        <v>77</v>
      </c>
      <c r="T12" s="38">
        <f t="shared" si="3"/>
        <v>77</v>
      </c>
      <c r="U12" s="46">
        <v>77</v>
      </c>
      <c r="V12" s="46">
        <v>76</v>
      </c>
      <c r="W12" s="39">
        <v>76</v>
      </c>
      <c r="X12" s="37">
        <f t="shared" si="4"/>
        <v>76.2</v>
      </c>
      <c r="Y12" s="46">
        <v>73</v>
      </c>
      <c r="Z12" s="46">
        <v>72</v>
      </c>
      <c r="AA12" s="39">
        <v>73</v>
      </c>
      <c r="AB12" s="56">
        <f t="shared" si="5"/>
        <v>72.400000000000006</v>
      </c>
      <c r="AC12" s="75"/>
      <c r="AD12" s="75"/>
      <c r="AE12" s="75"/>
      <c r="AF12" s="75"/>
      <c r="AG12" s="75"/>
      <c r="AH12" s="75"/>
      <c r="AI12" s="75"/>
    </row>
    <row r="13" spans="1:35" ht="15.75" x14ac:dyDescent="0.25">
      <c r="A13" s="94"/>
      <c r="B13" s="76">
        <v>5</v>
      </c>
      <c r="C13" s="67">
        <v>191560411005</v>
      </c>
      <c r="D13" s="68" t="s">
        <v>81</v>
      </c>
      <c r="E13" s="77">
        <v>60</v>
      </c>
      <c r="F13" s="77">
        <v>70</v>
      </c>
      <c r="G13" s="77">
        <v>60</v>
      </c>
      <c r="H13" s="78">
        <f t="shared" si="0"/>
        <v>66</v>
      </c>
      <c r="I13" s="77">
        <v>60</v>
      </c>
      <c r="J13" s="77">
        <v>70</v>
      </c>
      <c r="K13" s="77">
        <v>70</v>
      </c>
      <c r="L13" s="79">
        <f t="shared" si="1"/>
        <v>68</v>
      </c>
      <c r="M13" s="80">
        <v>45</v>
      </c>
      <c r="N13" s="80">
        <v>45</v>
      </c>
      <c r="O13" s="80">
        <v>45</v>
      </c>
      <c r="P13" s="79">
        <f t="shared" si="2"/>
        <v>45</v>
      </c>
      <c r="Q13" s="80">
        <v>50</v>
      </c>
      <c r="R13" s="80">
        <v>50</v>
      </c>
      <c r="S13" s="80">
        <v>50</v>
      </c>
      <c r="T13" s="79">
        <f t="shared" si="3"/>
        <v>50</v>
      </c>
      <c r="U13" s="80">
        <v>60</v>
      </c>
      <c r="V13" s="80">
        <v>70</v>
      </c>
      <c r="W13" s="77">
        <v>60</v>
      </c>
      <c r="X13" s="81">
        <f t="shared" si="4"/>
        <v>66</v>
      </c>
      <c r="Y13" s="77">
        <v>50</v>
      </c>
      <c r="Z13" s="77">
        <v>50</v>
      </c>
      <c r="AA13" s="77">
        <v>50</v>
      </c>
      <c r="AB13" s="82">
        <f t="shared" si="5"/>
        <v>50</v>
      </c>
      <c r="AC13" s="83"/>
      <c r="AD13" s="83"/>
      <c r="AE13" s="83"/>
      <c r="AF13" s="83"/>
      <c r="AG13" s="83"/>
      <c r="AH13" s="83"/>
      <c r="AI13" s="83"/>
    </row>
    <row r="14" spans="1:35" ht="15.75" x14ac:dyDescent="0.25">
      <c r="A14" s="26"/>
      <c r="B14" s="74">
        <v>6</v>
      </c>
      <c r="C14" s="65">
        <v>191560411006</v>
      </c>
      <c r="D14" s="66" t="s">
        <v>82</v>
      </c>
      <c r="E14" s="39">
        <v>75</v>
      </c>
      <c r="F14" s="39">
        <v>77</v>
      </c>
      <c r="G14" s="39">
        <v>75</v>
      </c>
      <c r="H14" s="37">
        <f t="shared" si="0"/>
        <v>76.199999999999989</v>
      </c>
      <c r="I14" s="39">
        <v>70</v>
      </c>
      <c r="J14" s="39">
        <v>78</v>
      </c>
      <c r="K14" s="39">
        <v>75</v>
      </c>
      <c r="L14" s="38">
        <f t="shared" si="1"/>
        <v>75.8</v>
      </c>
      <c r="M14" s="46">
        <v>75</v>
      </c>
      <c r="N14" s="46">
        <v>80</v>
      </c>
      <c r="O14" s="46">
        <v>75</v>
      </c>
      <c r="P14" s="38">
        <f t="shared" si="2"/>
        <v>78</v>
      </c>
      <c r="Q14" s="46">
        <v>70</v>
      </c>
      <c r="R14" s="46">
        <v>75</v>
      </c>
      <c r="S14" s="46">
        <v>75</v>
      </c>
      <c r="T14" s="38">
        <f t="shared" si="3"/>
        <v>74</v>
      </c>
      <c r="U14" s="46">
        <v>75</v>
      </c>
      <c r="V14" s="46">
        <v>78</v>
      </c>
      <c r="W14" s="39">
        <v>75</v>
      </c>
      <c r="X14" s="37">
        <f t="shared" si="4"/>
        <v>76.8</v>
      </c>
      <c r="Y14" s="39">
        <v>78</v>
      </c>
      <c r="Z14" s="39">
        <v>80</v>
      </c>
      <c r="AA14" s="39">
        <v>75</v>
      </c>
      <c r="AB14" s="56">
        <f t="shared" si="5"/>
        <v>78.599999999999994</v>
      </c>
      <c r="AC14" s="75"/>
      <c r="AD14" s="75"/>
      <c r="AE14" s="75"/>
      <c r="AF14" s="75"/>
      <c r="AG14" s="75"/>
      <c r="AH14" s="75"/>
      <c r="AI14" s="75"/>
    </row>
    <row r="15" spans="1:35" ht="15.75" x14ac:dyDescent="0.25">
      <c r="A15" s="26"/>
      <c r="B15" s="74">
        <v>7</v>
      </c>
      <c r="C15" s="65">
        <v>191560411007</v>
      </c>
      <c r="D15" s="66" t="s">
        <v>83</v>
      </c>
      <c r="E15" s="39">
        <v>75</v>
      </c>
      <c r="F15" s="39">
        <v>75</v>
      </c>
      <c r="G15" s="39">
        <v>74</v>
      </c>
      <c r="H15" s="37">
        <f t="shared" si="0"/>
        <v>74.8</v>
      </c>
      <c r="I15" s="39">
        <v>75</v>
      </c>
      <c r="J15" s="39">
        <v>75</v>
      </c>
      <c r="K15" s="39">
        <v>74</v>
      </c>
      <c r="L15" s="38">
        <f t="shared" si="1"/>
        <v>74.8</v>
      </c>
      <c r="M15" s="46">
        <v>74</v>
      </c>
      <c r="N15" s="46">
        <v>75</v>
      </c>
      <c r="O15" s="46">
        <v>75</v>
      </c>
      <c r="P15" s="38">
        <f t="shared" si="2"/>
        <v>74.8</v>
      </c>
      <c r="Q15" s="39">
        <v>75</v>
      </c>
      <c r="R15" s="39">
        <v>68</v>
      </c>
      <c r="S15" s="39">
        <v>73</v>
      </c>
      <c r="T15" s="38">
        <f t="shared" si="3"/>
        <v>70.400000000000006</v>
      </c>
      <c r="U15" s="46">
        <v>73</v>
      </c>
      <c r="V15" s="46">
        <v>74</v>
      </c>
      <c r="W15" s="48">
        <v>75</v>
      </c>
      <c r="X15" s="36">
        <f t="shared" si="4"/>
        <v>74</v>
      </c>
      <c r="Y15" s="48">
        <v>75</v>
      </c>
      <c r="Z15" s="48">
        <v>75</v>
      </c>
      <c r="AA15" s="48">
        <v>75</v>
      </c>
      <c r="AB15" s="56">
        <f t="shared" si="5"/>
        <v>75</v>
      </c>
      <c r="AC15" s="75"/>
      <c r="AD15" s="75"/>
      <c r="AE15" s="75"/>
      <c r="AF15" s="75"/>
      <c r="AG15" s="75"/>
      <c r="AH15" s="75"/>
      <c r="AI15" s="75"/>
    </row>
    <row r="16" spans="1:35" ht="15.75" x14ac:dyDescent="0.25">
      <c r="A16" s="26"/>
      <c r="B16" s="74">
        <v>8</v>
      </c>
      <c r="C16" s="65">
        <v>191560411008</v>
      </c>
      <c r="D16" s="45" t="s">
        <v>84</v>
      </c>
      <c r="E16" s="39">
        <v>75</v>
      </c>
      <c r="F16" s="39">
        <v>75</v>
      </c>
      <c r="G16" s="39">
        <v>74</v>
      </c>
      <c r="H16" s="37">
        <f t="shared" si="0"/>
        <v>74.8</v>
      </c>
      <c r="I16" s="39">
        <v>75</v>
      </c>
      <c r="J16" s="39">
        <v>74</v>
      </c>
      <c r="K16" s="39">
        <v>75</v>
      </c>
      <c r="L16" s="38">
        <f t="shared" si="1"/>
        <v>74.400000000000006</v>
      </c>
      <c r="M16" s="46">
        <v>74</v>
      </c>
      <c r="N16" s="46">
        <v>75</v>
      </c>
      <c r="O16" s="46">
        <v>75</v>
      </c>
      <c r="P16" s="38">
        <f t="shared" si="2"/>
        <v>74.8</v>
      </c>
      <c r="Q16" s="39">
        <v>75</v>
      </c>
      <c r="R16" s="39">
        <v>68</v>
      </c>
      <c r="S16" s="39">
        <v>73</v>
      </c>
      <c r="T16" s="38">
        <f t="shared" si="3"/>
        <v>70.400000000000006</v>
      </c>
      <c r="U16" s="46">
        <v>73</v>
      </c>
      <c r="V16" s="46">
        <v>74</v>
      </c>
      <c r="W16" s="48">
        <v>75</v>
      </c>
      <c r="X16" s="36">
        <f t="shared" si="4"/>
        <v>74</v>
      </c>
      <c r="Y16" s="48">
        <v>75</v>
      </c>
      <c r="Z16" s="48">
        <v>75</v>
      </c>
      <c r="AA16" s="48">
        <v>75</v>
      </c>
      <c r="AB16" s="56">
        <f t="shared" si="5"/>
        <v>75</v>
      </c>
      <c r="AC16" s="75"/>
      <c r="AD16" s="75"/>
      <c r="AE16" s="75"/>
      <c r="AF16" s="75"/>
      <c r="AG16" s="75"/>
      <c r="AH16" s="75"/>
      <c r="AI16" s="75"/>
    </row>
    <row r="17" spans="1:35" ht="15.75" x14ac:dyDescent="0.25">
      <c r="A17" s="26"/>
      <c r="B17" s="74">
        <v>9</v>
      </c>
      <c r="C17" s="44">
        <v>191560411009</v>
      </c>
      <c r="D17" s="45" t="s">
        <v>85</v>
      </c>
      <c r="E17" s="39">
        <v>75</v>
      </c>
      <c r="F17" s="39">
        <v>77</v>
      </c>
      <c r="G17" s="39">
        <v>76</v>
      </c>
      <c r="H17" s="37">
        <f t="shared" si="0"/>
        <v>76.399999999999991</v>
      </c>
      <c r="I17" s="39">
        <v>70</v>
      </c>
      <c r="J17" s="39">
        <v>68</v>
      </c>
      <c r="K17" s="39">
        <v>72</v>
      </c>
      <c r="L17" s="38">
        <f t="shared" si="1"/>
        <v>69.2</v>
      </c>
      <c r="M17" s="46">
        <v>73</v>
      </c>
      <c r="N17" s="46">
        <v>68</v>
      </c>
      <c r="O17" s="46">
        <v>75</v>
      </c>
      <c r="P17" s="38">
        <f t="shared" si="2"/>
        <v>70.400000000000006</v>
      </c>
      <c r="Q17" s="39">
        <v>70</v>
      </c>
      <c r="R17" s="39">
        <v>70</v>
      </c>
      <c r="S17" s="39">
        <v>75</v>
      </c>
      <c r="T17" s="38">
        <f t="shared" si="3"/>
        <v>71</v>
      </c>
      <c r="U17" s="46">
        <v>75</v>
      </c>
      <c r="V17" s="46">
        <v>75</v>
      </c>
      <c r="W17" s="48">
        <v>77</v>
      </c>
      <c r="X17" s="37">
        <f t="shared" si="4"/>
        <v>75.400000000000006</v>
      </c>
      <c r="Y17" s="39">
        <v>72</v>
      </c>
      <c r="Z17" s="39">
        <v>68</v>
      </c>
      <c r="AA17" s="39">
        <v>75</v>
      </c>
      <c r="AB17" s="56">
        <f t="shared" si="5"/>
        <v>70.199999999999989</v>
      </c>
      <c r="AC17" s="75"/>
      <c r="AD17" s="75"/>
      <c r="AE17" s="75"/>
      <c r="AF17" s="75"/>
      <c r="AG17" s="75"/>
      <c r="AH17" s="75"/>
      <c r="AI17" s="75"/>
    </row>
    <row r="18" spans="1:35" ht="15.75" x14ac:dyDescent="0.25">
      <c r="A18" s="26"/>
      <c r="B18" s="74">
        <v>10</v>
      </c>
      <c r="C18" s="65">
        <v>191560411010</v>
      </c>
      <c r="D18" s="45" t="s">
        <v>86</v>
      </c>
      <c r="E18" s="39">
        <v>78</v>
      </c>
      <c r="F18" s="39">
        <v>75</v>
      </c>
      <c r="G18" s="39">
        <v>76</v>
      </c>
      <c r="H18" s="37">
        <f t="shared" si="0"/>
        <v>75.8</v>
      </c>
      <c r="I18" s="39">
        <v>75</v>
      </c>
      <c r="J18" s="39">
        <v>68</v>
      </c>
      <c r="K18" s="39">
        <v>77</v>
      </c>
      <c r="L18" s="38">
        <f t="shared" si="1"/>
        <v>71.2</v>
      </c>
      <c r="M18" s="46">
        <v>78</v>
      </c>
      <c r="N18" s="46">
        <v>70</v>
      </c>
      <c r="O18" s="46">
        <v>75</v>
      </c>
      <c r="P18" s="38">
        <f t="shared" si="2"/>
        <v>72.599999999999994</v>
      </c>
      <c r="Q18" s="46">
        <v>73</v>
      </c>
      <c r="R18" s="46">
        <v>73</v>
      </c>
      <c r="S18" s="46">
        <v>75</v>
      </c>
      <c r="T18" s="38">
        <f t="shared" si="3"/>
        <v>73.400000000000006</v>
      </c>
      <c r="U18" s="46">
        <v>77</v>
      </c>
      <c r="V18" s="46">
        <v>76</v>
      </c>
      <c r="W18" s="48">
        <v>77</v>
      </c>
      <c r="X18" s="37">
        <f t="shared" si="4"/>
        <v>76.400000000000006</v>
      </c>
      <c r="Y18" s="39">
        <v>75</v>
      </c>
      <c r="Z18" s="39">
        <v>68</v>
      </c>
      <c r="AA18" s="39">
        <v>77</v>
      </c>
      <c r="AB18" s="56">
        <f t="shared" si="5"/>
        <v>71.2</v>
      </c>
      <c r="AC18" s="75"/>
      <c r="AD18" s="75"/>
      <c r="AE18" s="75"/>
      <c r="AF18" s="75"/>
      <c r="AG18" s="75"/>
      <c r="AH18" s="75"/>
      <c r="AI18" s="75"/>
    </row>
    <row r="19" spans="1:35" ht="15.75" x14ac:dyDescent="0.25">
      <c r="A19" s="95"/>
      <c r="B19" s="84">
        <v>11</v>
      </c>
      <c r="C19" s="69">
        <v>191560411011</v>
      </c>
      <c r="D19" s="70" t="s">
        <v>87</v>
      </c>
      <c r="E19" s="85" t="s">
        <v>115</v>
      </c>
      <c r="F19" s="85" t="s">
        <v>116</v>
      </c>
      <c r="G19" s="85" t="s">
        <v>117</v>
      </c>
      <c r="H19" s="86" t="s">
        <v>118</v>
      </c>
      <c r="I19" s="85" t="s">
        <v>119</v>
      </c>
      <c r="J19" s="85"/>
      <c r="K19" s="85" t="s">
        <v>119</v>
      </c>
      <c r="L19" s="87" t="s">
        <v>116</v>
      </c>
      <c r="M19" s="88" t="s">
        <v>117</v>
      </c>
      <c r="N19" s="88" t="s">
        <v>120</v>
      </c>
      <c r="O19" s="88" t="s">
        <v>121</v>
      </c>
      <c r="P19" s="87" t="s">
        <v>122</v>
      </c>
      <c r="Q19" s="88" t="s">
        <v>120</v>
      </c>
      <c r="R19" s="88" t="s">
        <v>123</v>
      </c>
      <c r="S19" s="88" t="s">
        <v>120</v>
      </c>
      <c r="T19" s="87" t="s">
        <v>121</v>
      </c>
      <c r="U19" s="88" t="s">
        <v>120</v>
      </c>
      <c r="V19" s="88" t="s">
        <v>123</v>
      </c>
      <c r="W19" s="89"/>
      <c r="X19" s="90" t="s">
        <v>118</v>
      </c>
      <c r="Y19" s="85" t="s">
        <v>124</v>
      </c>
      <c r="Z19" s="85" t="s">
        <v>125</v>
      </c>
      <c r="AA19" s="85" t="s">
        <v>120</v>
      </c>
      <c r="AB19" s="91" t="s">
        <v>123</v>
      </c>
      <c r="AC19" s="92"/>
      <c r="AD19" s="92"/>
      <c r="AE19" s="92"/>
      <c r="AF19" s="92"/>
      <c r="AG19" s="92"/>
      <c r="AH19" s="92"/>
      <c r="AI19" s="92"/>
    </row>
    <row r="20" spans="1:35" ht="15.75" x14ac:dyDescent="0.25">
      <c r="A20" s="26"/>
      <c r="B20" s="74">
        <v>12</v>
      </c>
      <c r="C20" s="65">
        <v>191560411012</v>
      </c>
      <c r="D20" s="66" t="s">
        <v>88</v>
      </c>
      <c r="E20" s="39">
        <v>75</v>
      </c>
      <c r="F20" s="39">
        <v>75</v>
      </c>
      <c r="G20" s="39">
        <v>75</v>
      </c>
      <c r="H20" s="37">
        <f t="shared" si="0"/>
        <v>75</v>
      </c>
      <c r="I20" s="39">
        <v>75</v>
      </c>
      <c r="J20" s="39">
        <v>75</v>
      </c>
      <c r="K20" s="39">
        <v>75</v>
      </c>
      <c r="L20" s="38">
        <f t="shared" si="1"/>
        <v>75</v>
      </c>
      <c r="M20" s="46">
        <v>75</v>
      </c>
      <c r="N20" s="46">
        <v>75</v>
      </c>
      <c r="O20" s="46">
        <v>75</v>
      </c>
      <c r="P20" s="38">
        <f t="shared" si="2"/>
        <v>75</v>
      </c>
      <c r="Q20" s="46">
        <v>75</v>
      </c>
      <c r="R20" s="46">
        <v>72</v>
      </c>
      <c r="S20" s="46">
        <v>75</v>
      </c>
      <c r="T20" s="38">
        <f t="shared" si="3"/>
        <v>73.199999999999989</v>
      </c>
      <c r="U20" s="46">
        <v>75</v>
      </c>
      <c r="V20" s="46">
        <v>72</v>
      </c>
      <c r="W20" s="48">
        <v>75</v>
      </c>
      <c r="X20" s="37">
        <f t="shared" si="4"/>
        <v>73.199999999999989</v>
      </c>
      <c r="Y20" s="39">
        <v>75</v>
      </c>
      <c r="Z20" s="39">
        <v>72</v>
      </c>
      <c r="AA20" s="39">
        <v>75</v>
      </c>
      <c r="AB20" s="56">
        <f t="shared" si="5"/>
        <v>73.199999999999989</v>
      </c>
      <c r="AC20" s="75"/>
      <c r="AD20" s="75"/>
      <c r="AE20" s="75"/>
      <c r="AF20" s="75"/>
      <c r="AG20" s="75"/>
      <c r="AH20" s="75"/>
      <c r="AI20" s="75"/>
    </row>
    <row r="21" spans="1:35" ht="15.75" x14ac:dyDescent="0.25">
      <c r="A21" s="26"/>
      <c r="B21" s="74">
        <v>13</v>
      </c>
      <c r="C21" s="65">
        <v>191560411013</v>
      </c>
      <c r="D21" s="45" t="s">
        <v>89</v>
      </c>
      <c r="E21" s="39">
        <v>78</v>
      </c>
      <c r="F21" s="39">
        <v>75</v>
      </c>
      <c r="G21" s="39">
        <v>75</v>
      </c>
      <c r="H21" s="37">
        <f t="shared" si="0"/>
        <v>75.599999999999994</v>
      </c>
      <c r="I21" s="39">
        <v>70</v>
      </c>
      <c r="J21" s="39">
        <v>70</v>
      </c>
      <c r="K21" s="39">
        <v>78</v>
      </c>
      <c r="L21" s="38">
        <f t="shared" si="1"/>
        <v>71.599999999999994</v>
      </c>
      <c r="M21" s="39">
        <v>78</v>
      </c>
      <c r="N21" s="46">
        <v>80</v>
      </c>
      <c r="O21" s="46">
        <v>80</v>
      </c>
      <c r="P21" s="38">
        <f t="shared" si="2"/>
        <v>79.599999999999994</v>
      </c>
      <c r="Q21" s="46">
        <v>78</v>
      </c>
      <c r="R21" s="46">
        <v>78</v>
      </c>
      <c r="S21" s="46">
        <v>80</v>
      </c>
      <c r="T21" s="38">
        <f t="shared" si="3"/>
        <v>78.400000000000006</v>
      </c>
      <c r="U21" s="46">
        <v>76</v>
      </c>
      <c r="V21" s="46">
        <v>80</v>
      </c>
      <c r="W21" s="39">
        <v>80</v>
      </c>
      <c r="X21" s="37">
        <f t="shared" si="4"/>
        <v>79.2</v>
      </c>
      <c r="Y21" s="39">
        <v>78</v>
      </c>
      <c r="Z21" s="39">
        <v>80</v>
      </c>
      <c r="AA21" s="39">
        <v>78</v>
      </c>
      <c r="AB21" s="56">
        <f t="shared" si="5"/>
        <v>79.2</v>
      </c>
      <c r="AC21" s="75"/>
      <c r="AD21" s="75"/>
      <c r="AE21" s="75"/>
      <c r="AF21" s="75"/>
      <c r="AG21" s="75"/>
      <c r="AH21" s="75"/>
      <c r="AI21" s="75"/>
    </row>
    <row r="22" spans="1:35" ht="15.75" x14ac:dyDescent="0.25">
      <c r="A22" s="26"/>
      <c r="B22" s="74">
        <v>14</v>
      </c>
      <c r="C22" s="65">
        <v>191560411014</v>
      </c>
      <c r="D22" s="66" t="s">
        <v>90</v>
      </c>
      <c r="E22" s="39">
        <v>80</v>
      </c>
      <c r="F22" s="39">
        <v>75</v>
      </c>
      <c r="G22" s="39">
        <v>78</v>
      </c>
      <c r="H22" s="37">
        <f t="shared" si="0"/>
        <v>76.599999999999994</v>
      </c>
      <c r="I22" s="39">
        <v>80</v>
      </c>
      <c r="J22" s="39">
        <v>76</v>
      </c>
      <c r="K22" s="39">
        <v>80</v>
      </c>
      <c r="L22" s="38">
        <f t="shared" si="1"/>
        <v>77.599999999999994</v>
      </c>
      <c r="M22" s="39">
        <v>75</v>
      </c>
      <c r="N22" s="46">
        <v>75</v>
      </c>
      <c r="O22" s="46">
        <v>80</v>
      </c>
      <c r="P22" s="38">
        <f t="shared" si="2"/>
        <v>76</v>
      </c>
      <c r="Q22" s="46">
        <v>80</v>
      </c>
      <c r="R22" s="46">
        <v>78</v>
      </c>
      <c r="S22" s="46">
        <v>80</v>
      </c>
      <c r="T22" s="38">
        <f t="shared" si="3"/>
        <v>78.8</v>
      </c>
      <c r="U22" s="46">
        <v>78</v>
      </c>
      <c r="V22" s="46">
        <v>80</v>
      </c>
      <c r="W22" s="39">
        <v>80</v>
      </c>
      <c r="X22" s="37">
        <f t="shared" si="4"/>
        <v>79.599999999999994</v>
      </c>
      <c r="Y22" s="39">
        <v>78</v>
      </c>
      <c r="Z22" s="39">
        <v>80</v>
      </c>
      <c r="AA22" s="39">
        <v>78</v>
      </c>
      <c r="AB22" s="56">
        <f t="shared" si="5"/>
        <v>79.2</v>
      </c>
      <c r="AC22" s="75"/>
      <c r="AD22" s="75"/>
      <c r="AE22" s="75"/>
      <c r="AF22" s="75"/>
      <c r="AG22" s="75"/>
      <c r="AH22" s="75"/>
      <c r="AI22" s="75"/>
    </row>
    <row r="23" spans="1:35" ht="15.75" x14ac:dyDescent="0.25">
      <c r="A23" s="26"/>
      <c r="B23" s="74">
        <v>15</v>
      </c>
      <c r="C23" s="65">
        <v>191560411015</v>
      </c>
      <c r="D23" s="66" t="s">
        <v>91</v>
      </c>
      <c r="E23" s="39">
        <v>78</v>
      </c>
      <c r="F23" s="39">
        <v>75</v>
      </c>
      <c r="G23" s="39">
        <v>78</v>
      </c>
      <c r="H23" s="37">
        <f t="shared" si="0"/>
        <v>76.2</v>
      </c>
      <c r="I23" s="39">
        <v>78</v>
      </c>
      <c r="J23" s="39">
        <v>75</v>
      </c>
      <c r="K23" s="39">
        <v>76</v>
      </c>
      <c r="L23" s="38">
        <f t="shared" si="1"/>
        <v>75.8</v>
      </c>
      <c r="M23" s="39">
        <v>75</v>
      </c>
      <c r="N23" s="46">
        <v>73</v>
      </c>
      <c r="O23" s="46">
        <v>78</v>
      </c>
      <c r="P23" s="38">
        <f t="shared" si="2"/>
        <v>74.400000000000006</v>
      </c>
      <c r="Q23" s="46">
        <v>75</v>
      </c>
      <c r="R23" s="46">
        <v>73</v>
      </c>
      <c r="S23" s="46">
        <v>78</v>
      </c>
      <c r="T23" s="38">
        <f t="shared" si="3"/>
        <v>74.400000000000006</v>
      </c>
      <c r="U23" s="46">
        <v>76</v>
      </c>
      <c r="V23" s="46">
        <v>73</v>
      </c>
      <c r="W23" s="39">
        <v>78</v>
      </c>
      <c r="X23" s="37">
        <f t="shared" si="4"/>
        <v>74.599999999999994</v>
      </c>
      <c r="Y23" s="39">
        <v>75</v>
      </c>
      <c r="Z23" s="39">
        <v>72</v>
      </c>
      <c r="AA23" s="39">
        <v>76</v>
      </c>
      <c r="AB23" s="56">
        <f t="shared" si="5"/>
        <v>73.399999999999991</v>
      </c>
      <c r="AC23" s="75"/>
      <c r="AD23" s="75"/>
      <c r="AE23" s="75"/>
      <c r="AF23" s="75"/>
      <c r="AG23" s="75"/>
      <c r="AH23" s="75"/>
      <c r="AI23" s="75"/>
    </row>
    <row r="24" spans="1:35" ht="15.75" x14ac:dyDescent="0.25">
      <c r="A24" s="26"/>
      <c r="B24" s="74">
        <v>16</v>
      </c>
      <c r="C24" s="65">
        <v>191560411016</v>
      </c>
      <c r="D24" s="45" t="s">
        <v>92</v>
      </c>
      <c r="E24" s="39">
        <v>76</v>
      </c>
      <c r="F24" s="39">
        <v>76</v>
      </c>
      <c r="G24" s="39">
        <v>75</v>
      </c>
      <c r="H24" s="37">
        <f t="shared" si="0"/>
        <v>75.800000000000011</v>
      </c>
      <c r="I24" s="39">
        <v>76</v>
      </c>
      <c r="J24" s="39">
        <v>73</v>
      </c>
      <c r="K24" s="39">
        <v>75</v>
      </c>
      <c r="L24" s="38">
        <f t="shared" si="1"/>
        <v>74</v>
      </c>
      <c r="M24" s="46">
        <v>75</v>
      </c>
      <c r="N24" s="46">
        <v>74</v>
      </c>
      <c r="O24" s="46">
        <v>76</v>
      </c>
      <c r="P24" s="38">
        <f t="shared" si="2"/>
        <v>74.599999999999994</v>
      </c>
      <c r="Q24" s="46">
        <v>75</v>
      </c>
      <c r="R24" s="46">
        <v>70</v>
      </c>
      <c r="S24" s="46">
        <v>75</v>
      </c>
      <c r="T24" s="38">
        <f t="shared" si="3"/>
        <v>72</v>
      </c>
      <c r="U24" s="46">
        <v>75</v>
      </c>
      <c r="V24" s="46">
        <v>70</v>
      </c>
      <c r="W24" s="39">
        <v>76</v>
      </c>
      <c r="X24" s="37">
        <f t="shared" si="4"/>
        <v>72.2</v>
      </c>
      <c r="Y24" s="39">
        <v>75</v>
      </c>
      <c r="Z24" s="39">
        <v>73</v>
      </c>
      <c r="AA24" s="39">
        <v>76</v>
      </c>
      <c r="AB24" s="56">
        <f t="shared" si="5"/>
        <v>74</v>
      </c>
      <c r="AC24" s="75"/>
      <c r="AD24" s="75"/>
      <c r="AE24" s="75"/>
      <c r="AF24" s="75"/>
      <c r="AG24" s="75"/>
      <c r="AH24" s="75"/>
      <c r="AI24" s="75"/>
    </row>
    <row r="25" spans="1:35" ht="15.75" x14ac:dyDescent="0.25">
      <c r="A25" s="26"/>
      <c r="B25" s="74">
        <v>17</v>
      </c>
      <c r="C25" s="65">
        <v>191560411017</v>
      </c>
      <c r="D25" s="45" t="s">
        <v>93</v>
      </c>
      <c r="E25" s="39">
        <v>81</v>
      </c>
      <c r="F25" s="39">
        <v>85</v>
      </c>
      <c r="G25" s="39">
        <v>83</v>
      </c>
      <c r="H25" s="37">
        <f t="shared" si="0"/>
        <v>83.800000000000011</v>
      </c>
      <c r="I25" s="39">
        <v>80</v>
      </c>
      <c r="J25" s="39">
        <v>85</v>
      </c>
      <c r="K25" s="39">
        <v>82</v>
      </c>
      <c r="L25" s="38">
        <f t="shared" si="1"/>
        <v>83.4</v>
      </c>
      <c r="M25" s="46">
        <v>80</v>
      </c>
      <c r="N25" s="46">
        <v>84</v>
      </c>
      <c r="O25" s="46">
        <v>82</v>
      </c>
      <c r="P25" s="38">
        <f t="shared" si="2"/>
        <v>82.800000000000011</v>
      </c>
      <c r="Q25" s="46">
        <v>78</v>
      </c>
      <c r="R25" s="46">
        <v>87</v>
      </c>
      <c r="S25" s="46">
        <v>83</v>
      </c>
      <c r="T25" s="38">
        <f t="shared" si="3"/>
        <v>84.4</v>
      </c>
      <c r="U25" s="46">
        <v>80</v>
      </c>
      <c r="V25" s="46">
        <v>82</v>
      </c>
      <c r="W25" s="39">
        <v>81</v>
      </c>
      <c r="X25" s="37">
        <f t="shared" si="4"/>
        <v>81.399999999999991</v>
      </c>
      <c r="Y25" s="39">
        <v>80</v>
      </c>
      <c r="Z25" s="39">
        <v>80</v>
      </c>
      <c r="AA25" s="39">
        <v>85</v>
      </c>
      <c r="AB25" s="56">
        <f t="shared" si="5"/>
        <v>81</v>
      </c>
      <c r="AC25" s="75"/>
      <c r="AD25" s="75"/>
      <c r="AE25" s="75"/>
      <c r="AF25" s="75"/>
      <c r="AG25" s="75"/>
      <c r="AH25" s="75"/>
      <c r="AI25" s="75"/>
    </row>
    <row r="26" spans="1:35" ht="15.75" x14ac:dyDescent="0.25">
      <c r="A26" s="26"/>
      <c r="B26" s="74">
        <v>18</v>
      </c>
      <c r="C26" s="65">
        <v>191560411018</v>
      </c>
      <c r="D26" s="45" t="s">
        <v>94</v>
      </c>
      <c r="E26" s="39">
        <v>83</v>
      </c>
      <c r="F26" s="39">
        <v>88</v>
      </c>
      <c r="G26" s="39">
        <v>85</v>
      </c>
      <c r="H26" s="37">
        <f t="shared" si="0"/>
        <v>86.4</v>
      </c>
      <c r="I26" s="39">
        <v>82</v>
      </c>
      <c r="J26" s="39">
        <v>82</v>
      </c>
      <c r="K26" s="39">
        <v>85</v>
      </c>
      <c r="L26" s="38">
        <f t="shared" si="1"/>
        <v>82.6</v>
      </c>
      <c r="M26" s="46">
        <v>83</v>
      </c>
      <c r="N26" s="46">
        <v>86</v>
      </c>
      <c r="O26" s="46">
        <v>85</v>
      </c>
      <c r="P26" s="38">
        <f t="shared" si="2"/>
        <v>85.2</v>
      </c>
      <c r="Q26" s="46">
        <v>80</v>
      </c>
      <c r="R26" s="46">
        <v>89</v>
      </c>
      <c r="S26" s="46">
        <v>85</v>
      </c>
      <c r="T26" s="38">
        <f t="shared" si="3"/>
        <v>86.4</v>
      </c>
      <c r="U26" s="46">
        <v>80</v>
      </c>
      <c r="V26" s="46">
        <v>85</v>
      </c>
      <c r="W26" s="39">
        <v>85</v>
      </c>
      <c r="X26" s="36">
        <f t="shared" si="4"/>
        <v>84</v>
      </c>
      <c r="Y26" s="39">
        <v>80</v>
      </c>
      <c r="Z26" s="39">
        <v>82</v>
      </c>
      <c r="AA26" s="39">
        <v>87</v>
      </c>
      <c r="AB26" s="56">
        <f t="shared" si="5"/>
        <v>82.6</v>
      </c>
      <c r="AC26" s="75"/>
      <c r="AD26" s="75"/>
      <c r="AE26" s="75"/>
      <c r="AF26" s="75"/>
      <c r="AG26" s="75"/>
      <c r="AH26" s="75"/>
      <c r="AI26" s="75"/>
    </row>
    <row r="27" spans="1:35" ht="15.75" x14ac:dyDescent="0.25">
      <c r="A27" s="26"/>
      <c r="B27" s="74">
        <v>19</v>
      </c>
      <c r="C27" s="65">
        <v>191560411019</v>
      </c>
      <c r="D27" s="45" t="s">
        <v>95</v>
      </c>
      <c r="E27" s="39">
        <v>71</v>
      </c>
      <c r="F27" s="39">
        <v>74</v>
      </c>
      <c r="G27" s="39">
        <v>75</v>
      </c>
      <c r="H27" s="37">
        <f t="shared" si="0"/>
        <v>73.599999999999994</v>
      </c>
      <c r="I27" s="39">
        <v>73</v>
      </c>
      <c r="J27" s="39">
        <v>75</v>
      </c>
      <c r="K27" s="39">
        <v>76</v>
      </c>
      <c r="L27" s="38">
        <f t="shared" si="1"/>
        <v>74.8</v>
      </c>
      <c r="M27" s="46">
        <v>75</v>
      </c>
      <c r="N27" s="46">
        <v>75</v>
      </c>
      <c r="O27" s="46">
        <v>75</v>
      </c>
      <c r="P27" s="38">
        <f t="shared" si="2"/>
        <v>75</v>
      </c>
      <c r="Q27" s="46">
        <v>70</v>
      </c>
      <c r="R27" s="46">
        <v>70</v>
      </c>
      <c r="S27" s="46">
        <v>73</v>
      </c>
      <c r="T27" s="38">
        <f t="shared" si="3"/>
        <v>70.599999999999994</v>
      </c>
      <c r="U27" s="46">
        <v>75</v>
      </c>
      <c r="V27" s="46">
        <v>75</v>
      </c>
      <c r="W27" s="46">
        <v>75</v>
      </c>
      <c r="X27" s="36">
        <f t="shared" si="4"/>
        <v>75</v>
      </c>
      <c r="Y27" s="39">
        <v>73</v>
      </c>
      <c r="Z27" s="39">
        <v>75</v>
      </c>
      <c r="AA27" s="39">
        <v>75</v>
      </c>
      <c r="AB27" s="56">
        <f t="shared" si="5"/>
        <v>74.599999999999994</v>
      </c>
      <c r="AC27" s="75"/>
      <c r="AD27" s="75"/>
      <c r="AE27" s="75"/>
      <c r="AF27" s="75"/>
      <c r="AG27" s="75"/>
      <c r="AH27" s="75"/>
      <c r="AI27" s="75"/>
    </row>
    <row r="28" spans="1:35" ht="15.75" x14ac:dyDescent="0.25">
      <c r="A28" s="26"/>
      <c r="B28" s="74">
        <v>20</v>
      </c>
      <c r="C28" s="65">
        <v>191560411020</v>
      </c>
      <c r="D28" s="45" t="s">
        <v>96</v>
      </c>
      <c r="E28" s="39">
        <v>75</v>
      </c>
      <c r="F28" s="39">
        <v>75</v>
      </c>
      <c r="G28" s="39">
        <v>75</v>
      </c>
      <c r="H28" s="37">
        <f t="shared" si="0"/>
        <v>75</v>
      </c>
      <c r="I28" s="53">
        <v>73</v>
      </c>
      <c r="J28" s="53">
        <v>75</v>
      </c>
      <c r="K28" s="53">
        <v>76</v>
      </c>
      <c r="L28" s="38">
        <f t="shared" si="1"/>
        <v>74.8</v>
      </c>
      <c r="M28" s="46">
        <v>75</v>
      </c>
      <c r="N28" s="46">
        <v>75</v>
      </c>
      <c r="O28" s="46">
        <v>75</v>
      </c>
      <c r="P28" s="38">
        <f t="shared" si="2"/>
        <v>75</v>
      </c>
      <c r="Q28" s="54">
        <v>73</v>
      </c>
      <c r="R28" s="54">
        <v>73</v>
      </c>
      <c r="S28" s="54">
        <v>73</v>
      </c>
      <c r="T28" s="38">
        <f t="shared" si="3"/>
        <v>73</v>
      </c>
      <c r="U28" s="46">
        <v>75</v>
      </c>
      <c r="V28" s="46">
        <v>75</v>
      </c>
      <c r="W28" s="46">
        <v>75</v>
      </c>
      <c r="X28" s="36">
        <f t="shared" si="4"/>
        <v>75</v>
      </c>
      <c r="Y28" s="53">
        <v>75</v>
      </c>
      <c r="Z28" s="53">
        <v>79</v>
      </c>
      <c r="AA28" s="53">
        <v>75</v>
      </c>
      <c r="AB28" s="56">
        <f t="shared" si="5"/>
        <v>77.400000000000006</v>
      </c>
      <c r="AC28" s="75"/>
      <c r="AD28" s="75"/>
      <c r="AE28" s="75"/>
      <c r="AF28" s="75"/>
      <c r="AG28" s="75"/>
      <c r="AH28" s="75"/>
      <c r="AI28" s="75"/>
    </row>
    <row r="29" spans="1:35" ht="15.75" x14ac:dyDescent="0.25">
      <c r="A29" s="26"/>
      <c r="B29" s="74">
        <v>21</v>
      </c>
      <c r="C29" s="65">
        <v>191560411021</v>
      </c>
      <c r="D29" s="45" t="s">
        <v>97</v>
      </c>
      <c r="E29" s="39">
        <v>75</v>
      </c>
      <c r="F29" s="39">
        <v>75</v>
      </c>
      <c r="G29" s="39">
        <v>80</v>
      </c>
      <c r="H29" s="37">
        <f t="shared" si="0"/>
        <v>76</v>
      </c>
      <c r="I29" s="39">
        <v>75</v>
      </c>
      <c r="J29" s="39">
        <v>78</v>
      </c>
      <c r="K29" s="39">
        <v>80</v>
      </c>
      <c r="L29" s="38">
        <f t="shared" si="1"/>
        <v>77.8</v>
      </c>
      <c r="M29" s="46">
        <v>70</v>
      </c>
      <c r="N29" s="46">
        <v>80</v>
      </c>
      <c r="O29" s="46">
        <v>80</v>
      </c>
      <c r="P29" s="38">
        <f t="shared" si="2"/>
        <v>78</v>
      </c>
      <c r="Q29" s="46">
        <v>70</v>
      </c>
      <c r="R29" s="46">
        <v>72</v>
      </c>
      <c r="S29" s="46">
        <v>75</v>
      </c>
      <c r="T29" s="38">
        <f t="shared" si="3"/>
        <v>72.199999999999989</v>
      </c>
      <c r="U29" s="46">
        <v>70</v>
      </c>
      <c r="V29" s="46">
        <v>72</v>
      </c>
      <c r="W29" s="39">
        <v>75</v>
      </c>
      <c r="X29" s="37">
        <f t="shared" si="4"/>
        <v>72.199999999999989</v>
      </c>
      <c r="Y29" s="39">
        <v>70</v>
      </c>
      <c r="Z29" s="39">
        <v>70</v>
      </c>
      <c r="AA29" s="39">
        <v>75</v>
      </c>
      <c r="AB29" s="56">
        <f t="shared" si="5"/>
        <v>71</v>
      </c>
      <c r="AC29" s="75"/>
      <c r="AD29" s="75"/>
      <c r="AE29" s="75"/>
      <c r="AF29" s="75"/>
      <c r="AG29" s="75"/>
      <c r="AH29" s="75"/>
      <c r="AI29" s="75"/>
    </row>
    <row r="30" spans="1:35" ht="15.75" x14ac:dyDescent="0.25">
      <c r="A30" s="26"/>
      <c r="B30" s="74">
        <v>22</v>
      </c>
      <c r="C30" s="65">
        <v>191560411022</v>
      </c>
      <c r="D30" s="45" t="s">
        <v>98</v>
      </c>
      <c r="E30" s="39">
        <v>68</v>
      </c>
      <c r="F30" s="39">
        <v>70</v>
      </c>
      <c r="G30" s="39">
        <v>68</v>
      </c>
      <c r="H30" s="37">
        <f t="shared" si="0"/>
        <v>69.2</v>
      </c>
      <c r="I30" s="39">
        <v>68</v>
      </c>
      <c r="J30" s="39">
        <v>70</v>
      </c>
      <c r="K30" s="39">
        <v>68</v>
      </c>
      <c r="L30" s="38">
        <f t="shared" si="1"/>
        <v>69.2</v>
      </c>
      <c r="M30" s="46">
        <v>68</v>
      </c>
      <c r="N30" s="46">
        <v>70</v>
      </c>
      <c r="O30" s="46">
        <v>68</v>
      </c>
      <c r="P30" s="38">
        <f t="shared" si="2"/>
        <v>69.2</v>
      </c>
      <c r="Q30" s="46">
        <v>68</v>
      </c>
      <c r="R30" s="46">
        <v>70</v>
      </c>
      <c r="S30" s="46">
        <v>68</v>
      </c>
      <c r="T30" s="38">
        <f t="shared" si="3"/>
        <v>69.2</v>
      </c>
      <c r="U30" s="46">
        <v>68</v>
      </c>
      <c r="V30" s="46">
        <v>70</v>
      </c>
      <c r="W30" s="39">
        <v>68</v>
      </c>
      <c r="X30" s="37">
        <f t="shared" si="4"/>
        <v>69.2</v>
      </c>
      <c r="Y30" s="39">
        <v>68</v>
      </c>
      <c r="Z30" s="39">
        <v>70</v>
      </c>
      <c r="AA30" s="39">
        <v>68</v>
      </c>
      <c r="AB30" s="56">
        <f t="shared" si="5"/>
        <v>69.2</v>
      </c>
      <c r="AC30" s="75"/>
      <c r="AD30" s="75"/>
      <c r="AE30" s="75"/>
      <c r="AF30" s="75"/>
      <c r="AG30" s="75"/>
      <c r="AH30" s="75"/>
      <c r="AI30" s="75"/>
    </row>
    <row r="31" spans="1:35" ht="15.75" x14ac:dyDescent="0.25">
      <c r="A31" s="26"/>
      <c r="B31" s="74">
        <v>23</v>
      </c>
      <c r="C31" s="65">
        <v>191560411023</v>
      </c>
      <c r="D31" s="66" t="s">
        <v>99</v>
      </c>
      <c r="E31" s="39">
        <v>75</v>
      </c>
      <c r="F31" s="39">
        <v>77</v>
      </c>
      <c r="G31" s="39">
        <v>78</v>
      </c>
      <c r="H31" s="37">
        <f t="shared" si="0"/>
        <v>76.8</v>
      </c>
      <c r="I31" s="39">
        <v>74</v>
      </c>
      <c r="J31" s="39">
        <v>79</v>
      </c>
      <c r="K31" s="39">
        <v>79</v>
      </c>
      <c r="L31" s="38">
        <f t="shared" si="1"/>
        <v>78</v>
      </c>
      <c r="M31" s="46">
        <v>75</v>
      </c>
      <c r="N31" s="46">
        <v>79</v>
      </c>
      <c r="O31" s="46">
        <v>81</v>
      </c>
      <c r="P31" s="38">
        <f t="shared" si="2"/>
        <v>78.599999999999994</v>
      </c>
      <c r="Q31" s="46">
        <v>71</v>
      </c>
      <c r="R31" s="46">
        <v>78</v>
      </c>
      <c r="S31" s="46">
        <v>79</v>
      </c>
      <c r="T31" s="38">
        <f t="shared" si="3"/>
        <v>76.8</v>
      </c>
      <c r="U31" s="46">
        <v>75</v>
      </c>
      <c r="V31" s="46">
        <v>79</v>
      </c>
      <c r="W31" s="39">
        <v>77</v>
      </c>
      <c r="X31" s="37">
        <f t="shared" si="4"/>
        <v>77.8</v>
      </c>
      <c r="Y31" s="39">
        <v>72</v>
      </c>
      <c r="Z31" s="39">
        <v>75</v>
      </c>
      <c r="AA31" s="39">
        <v>75</v>
      </c>
      <c r="AB31" s="56">
        <f t="shared" si="5"/>
        <v>74.400000000000006</v>
      </c>
      <c r="AC31" s="75"/>
      <c r="AD31" s="75"/>
      <c r="AE31" s="75"/>
      <c r="AF31" s="75"/>
      <c r="AG31" s="75"/>
      <c r="AH31" s="75"/>
      <c r="AI31" s="75"/>
    </row>
    <row r="32" spans="1:35" ht="15.75" x14ac:dyDescent="0.25">
      <c r="A32" s="26"/>
      <c r="B32" s="74">
        <v>24</v>
      </c>
      <c r="C32" s="65">
        <v>191560411024</v>
      </c>
      <c r="D32" s="66" t="s">
        <v>100</v>
      </c>
      <c r="E32" s="39">
        <v>75</v>
      </c>
      <c r="F32" s="39">
        <v>82</v>
      </c>
      <c r="G32" s="39">
        <v>85</v>
      </c>
      <c r="H32" s="37">
        <f t="shared" si="0"/>
        <v>81.199999999999989</v>
      </c>
      <c r="I32" s="39">
        <v>74</v>
      </c>
      <c r="J32" s="39">
        <v>80</v>
      </c>
      <c r="K32" s="39">
        <v>79</v>
      </c>
      <c r="L32" s="38">
        <f t="shared" si="1"/>
        <v>78.599999999999994</v>
      </c>
      <c r="M32" s="46">
        <v>75</v>
      </c>
      <c r="N32" s="46">
        <v>79</v>
      </c>
      <c r="O32" s="46">
        <v>81</v>
      </c>
      <c r="P32" s="38">
        <f t="shared" si="2"/>
        <v>78.599999999999994</v>
      </c>
      <c r="Q32" s="46">
        <v>70</v>
      </c>
      <c r="R32" s="46">
        <v>79</v>
      </c>
      <c r="S32" s="46">
        <v>79</v>
      </c>
      <c r="T32" s="38">
        <f t="shared" si="3"/>
        <v>77.2</v>
      </c>
      <c r="U32" s="46">
        <v>77</v>
      </c>
      <c r="V32" s="46">
        <v>79</v>
      </c>
      <c r="W32" s="39">
        <v>78</v>
      </c>
      <c r="X32" s="37">
        <f t="shared" si="4"/>
        <v>78.400000000000006</v>
      </c>
      <c r="Y32" s="39">
        <v>75</v>
      </c>
      <c r="Z32" s="39">
        <v>75</v>
      </c>
      <c r="AA32" s="39">
        <v>75</v>
      </c>
      <c r="AB32" s="56">
        <f t="shared" si="5"/>
        <v>75</v>
      </c>
      <c r="AC32" s="75"/>
      <c r="AD32" s="75"/>
      <c r="AE32" s="75"/>
      <c r="AF32" s="75"/>
      <c r="AG32" s="75"/>
      <c r="AH32" s="75"/>
      <c r="AI32" s="75"/>
    </row>
    <row r="33" spans="1:35" ht="15.75" x14ac:dyDescent="0.25">
      <c r="A33" s="26"/>
      <c r="B33" s="74">
        <v>25</v>
      </c>
      <c r="C33" s="65">
        <v>191560411025</v>
      </c>
      <c r="D33" s="45" t="s">
        <v>101</v>
      </c>
      <c r="E33" s="39">
        <v>92</v>
      </c>
      <c r="F33" s="39">
        <v>93</v>
      </c>
      <c r="G33" s="39">
        <v>93</v>
      </c>
      <c r="H33" s="37">
        <f t="shared" si="0"/>
        <v>92.800000000000011</v>
      </c>
      <c r="I33" s="39">
        <v>92</v>
      </c>
      <c r="J33" s="39">
        <v>93</v>
      </c>
      <c r="K33" s="39">
        <v>94</v>
      </c>
      <c r="L33" s="38">
        <f t="shared" si="1"/>
        <v>93</v>
      </c>
      <c r="M33" s="46">
        <v>91</v>
      </c>
      <c r="N33" s="46">
        <v>93</v>
      </c>
      <c r="O33" s="46">
        <v>92</v>
      </c>
      <c r="P33" s="38">
        <f t="shared" si="2"/>
        <v>92.4</v>
      </c>
      <c r="Q33" s="46">
        <v>91</v>
      </c>
      <c r="R33" s="46">
        <v>91</v>
      </c>
      <c r="S33" s="46">
        <v>91</v>
      </c>
      <c r="T33" s="38">
        <f t="shared" si="3"/>
        <v>91</v>
      </c>
      <c r="U33" s="46">
        <v>92</v>
      </c>
      <c r="V33" s="46">
        <v>93</v>
      </c>
      <c r="W33" s="39">
        <v>92</v>
      </c>
      <c r="X33" s="37">
        <f t="shared" si="4"/>
        <v>92.600000000000009</v>
      </c>
      <c r="Y33" s="39">
        <v>91</v>
      </c>
      <c r="Z33" s="39">
        <v>91</v>
      </c>
      <c r="AA33" s="39">
        <v>91</v>
      </c>
      <c r="AB33" s="56">
        <f t="shared" si="5"/>
        <v>91</v>
      </c>
      <c r="AC33" s="75"/>
      <c r="AD33" s="75"/>
      <c r="AE33" s="75"/>
      <c r="AF33" s="75"/>
      <c r="AG33" s="75"/>
      <c r="AH33" s="75"/>
      <c r="AI33" s="75"/>
    </row>
    <row r="34" spans="1:35" ht="15.75" x14ac:dyDescent="0.25">
      <c r="A34" s="26"/>
      <c r="B34" s="74">
        <v>26</v>
      </c>
      <c r="C34" s="65">
        <v>191560411026</v>
      </c>
      <c r="D34" s="66" t="s">
        <v>102</v>
      </c>
      <c r="E34" s="39">
        <v>91</v>
      </c>
      <c r="F34" s="39">
        <v>92</v>
      </c>
      <c r="G34" s="39">
        <v>92</v>
      </c>
      <c r="H34" s="37">
        <f t="shared" si="0"/>
        <v>91.8</v>
      </c>
      <c r="I34" s="39">
        <v>91</v>
      </c>
      <c r="J34" s="39">
        <v>92</v>
      </c>
      <c r="K34" s="39">
        <v>91</v>
      </c>
      <c r="L34" s="38">
        <f t="shared" si="1"/>
        <v>91.6</v>
      </c>
      <c r="M34" s="46">
        <v>90</v>
      </c>
      <c r="N34" s="46">
        <v>91</v>
      </c>
      <c r="O34" s="46">
        <v>90</v>
      </c>
      <c r="P34" s="38">
        <f t="shared" si="2"/>
        <v>90.6</v>
      </c>
      <c r="Q34" s="46">
        <v>90</v>
      </c>
      <c r="R34" s="46">
        <v>90</v>
      </c>
      <c r="S34" s="46">
        <v>91</v>
      </c>
      <c r="T34" s="38">
        <f t="shared" si="3"/>
        <v>90.2</v>
      </c>
      <c r="U34" s="46">
        <v>91</v>
      </c>
      <c r="V34" s="46">
        <v>92</v>
      </c>
      <c r="W34" s="39">
        <v>92</v>
      </c>
      <c r="X34" s="37">
        <f t="shared" si="4"/>
        <v>91.8</v>
      </c>
      <c r="Y34" s="39">
        <v>91</v>
      </c>
      <c r="Z34" s="39">
        <v>93</v>
      </c>
      <c r="AA34" s="39">
        <v>93</v>
      </c>
      <c r="AB34" s="56">
        <f t="shared" si="5"/>
        <v>92.6</v>
      </c>
      <c r="AC34" s="75"/>
      <c r="AD34" s="75"/>
      <c r="AE34" s="75"/>
      <c r="AF34" s="75"/>
      <c r="AG34" s="75"/>
      <c r="AH34" s="75"/>
      <c r="AI34" s="75"/>
    </row>
    <row r="35" spans="1:35" ht="15.75" x14ac:dyDescent="0.25">
      <c r="A35" s="26"/>
      <c r="B35" s="74">
        <v>27</v>
      </c>
      <c r="C35" s="65">
        <v>191560411027</v>
      </c>
      <c r="D35" s="45" t="s">
        <v>103</v>
      </c>
      <c r="E35" s="39">
        <v>75</v>
      </c>
      <c r="F35" s="39">
        <v>78</v>
      </c>
      <c r="G35" s="39">
        <v>78</v>
      </c>
      <c r="H35" s="37">
        <f t="shared" si="0"/>
        <v>77.400000000000006</v>
      </c>
      <c r="I35" s="39">
        <v>74</v>
      </c>
      <c r="J35" s="39">
        <v>74</v>
      </c>
      <c r="K35" s="39">
        <v>78</v>
      </c>
      <c r="L35" s="38">
        <f t="shared" si="1"/>
        <v>74.800000000000011</v>
      </c>
      <c r="M35" s="46">
        <v>72</v>
      </c>
      <c r="N35" s="46">
        <v>74</v>
      </c>
      <c r="O35" s="46">
        <v>75</v>
      </c>
      <c r="P35" s="38">
        <f t="shared" si="2"/>
        <v>73.8</v>
      </c>
      <c r="Q35" s="46">
        <v>75</v>
      </c>
      <c r="R35" s="46">
        <v>78</v>
      </c>
      <c r="S35" s="46">
        <v>78</v>
      </c>
      <c r="T35" s="38">
        <f t="shared" si="3"/>
        <v>77.400000000000006</v>
      </c>
      <c r="U35" s="46">
        <v>74</v>
      </c>
      <c r="V35" s="46">
        <v>74</v>
      </c>
      <c r="W35" s="39">
        <v>76</v>
      </c>
      <c r="X35" s="37">
        <f t="shared" si="4"/>
        <v>74.400000000000006</v>
      </c>
      <c r="Y35" s="39">
        <v>74</v>
      </c>
      <c r="Z35" s="39">
        <v>75</v>
      </c>
      <c r="AA35" s="39">
        <v>76</v>
      </c>
      <c r="AB35" s="56">
        <f t="shared" si="5"/>
        <v>75</v>
      </c>
      <c r="AC35" s="75"/>
      <c r="AD35" s="75"/>
      <c r="AE35" s="75"/>
      <c r="AF35" s="75"/>
      <c r="AG35" s="75"/>
      <c r="AH35" s="75"/>
      <c r="AI35" s="75"/>
    </row>
    <row r="36" spans="1:35" ht="15.75" x14ac:dyDescent="0.25">
      <c r="A36" s="26"/>
      <c r="B36" s="74">
        <v>28</v>
      </c>
      <c r="C36" s="65">
        <v>191560411028</v>
      </c>
      <c r="D36" s="45" t="s">
        <v>104</v>
      </c>
      <c r="E36" s="39">
        <v>75</v>
      </c>
      <c r="F36" s="39">
        <v>72</v>
      </c>
      <c r="G36" s="39">
        <v>78</v>
      </c>
      <c r="H36" s="37">
        <f t="shared" si="0"/>
        <v>73.8</v>
      </c>
      <c r="I36" s="39">
        <v>74</v>
      </c>
      <c r="J36" s="39">
        <v>74</v>
      </c>
      <c r="K36" s="39">
        <v>78</v>
      </c>
      <c r="L36" s="38">
        <f t="shared" si="1"/>
        <v>74.800000000000011</v>
      </c>
      <c r="M36" s="46">
        <v>72</v>
      </c>
      <c r="N36" s="46">
        <v>72</v>
      </c>
      <c r="O36" s="46">
        <v>75</v>
      </c>
      <c r="P36" s="38">
        <f t="shared" si="2"/>
        <v>72.599999999999994</v>
      </c>
      <c r="Q36" s="46">
        <v>75</v>
      </c>
      <c r="R36" s="46">
        <v>78</v>
      </c>
      <c r="S36" s="46">
        <v>78</v>
      </c>
      <c r="T36" s="38">
        <f t="shared" si="3"/>
        <v>77.400000000000006</v>
      </c>
      <c r="U36" s="46">
        <v>74</v>
      </c>
      <c r="V36" s="46">
        <v>72</v>
      </c>
      <c r="W36" s="39">
        <v>76</v>
      </c>
      <c r="X36" s="37">
        <f t="shared" si="4"/>
        <v>73.2</v>
      </c>
      <c r="Y36" s="39">
        <v>72</v>
      </c>
      <c r="Z36" s="39">
        <v>72</v>
      </c>
      <c r="AA36" s="39">
        <v>75</v>
      </c>
      <c r="AB36" s="56">
        <f t="shared" si="5"/>
        <v>72.599999999999994</v>
      </c>
      <c r="AC36" s="75"/>
      <c r="AD36" s="75"/>
      <c r="AE36" s="75"/>
      <c r="AF36" s="75"/>
      <c r="AG36" s="75"/>
      <c r="AH36" s="75"/>
      <c r="AI36" s="75"/>
    </row>
    <row r="37" spans="1:35" ht="15.75" x14ac:dyDescent="0.25">
      <c r="A37" s="26"/>
      <c r="B37" s="74">
        <v>29</v>
      </c>
      <c r="C37" s="65">
        <v>191560411029</v>
      </c>
      <c r="D37" s="45" t="s">
        <v>105</v>
      </c>
      <c r="E37" s="39">
        <v>75</v>
      </c>
      <c r="F37" s="39">
        <v>74</v>
      </c>
      <c r="G37" s="39">
        <v>78</v>
      </c>
      <c r="H37" s="37">
        <f t="shared" si="0"/>
        <v>75</v>
      </c>
      <c r="I37" s="39">
        <v>74</v>
      </c>
      <c r="J37" s="39">
        <v>74</v>
      </c>
      <c r="K37" s="39">
        <v>76</v>
      </c>
      <c r="L37" s="38">
        <f t="shared" si="1"/>
        <v>74.400000000000006</v>
      </c>
      <c r="M37" s="46">
        <v>72</v>
      </c>
      <c r="N37" s="46">
        <v>72</v>
      </c>
      <c r="O37" s="46">
        <v>75</v>
      </c>
      <c r="P37" s="38">
        <f t="shared" si="2"/>
        <v>72.599999999999994</v>
      </c>
      <c r="Q37" s="46">
        <v>75</v>
      </c>
      <c r="R37" s="46">
        <v>76</v>
      </c>
      <c r="S37" s="46">
        <v>78</v>
      </c>
      <c r="T37" s="38">
        <f t="shared" si="3"/>
        <v>76.2</v>
      </c>
      <c r="U37" s="46">
        <v>74</v>
      </c>
      <c r="V37" s="46">
        <v>72</v>
      </c>
      <c r="W37" s="39">
        <v>76</v>
      </c>
      <c r="X37" s="56">
        <f t="shared" si="4"/>
        <v>73.2</v>
      </c>
      <c r="Y37" s="39">
        <v>74</v>
      </c>
      <c r="Z37" s="39">
        <v>76</v>
      </c>
      <c r="AA37" s="39">
        <v>75</v>
      </c>
      <c r="AB37" s="56">
        <f t="shared" si="5"/>
        <v>75.400000000000006</v>
      </c>
      <c r="AC37" s="75"/>
      <c r="AD37" s="75"/>
      <c r="AE37" s="75"/>
      <c r="AF37" s="75"/>
      <c r="AG37" s="75"/>
      <c r="AH37" s="75"/>
      <c r="AI37" s="75"/>
    </row>
    <row r="38" spans="1:35" ht="15.75" x14ac:dyDescent="0.25">
      <c r="A38" s="26"/>
      <c r="B38" s="27"/>
      <c r="C38" s="26"/>
      <c r="D38" s="26"/>
      <c r="E38" s="57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7"/>
      <c r="X38" s="63"/>
      <c r="Y38" s="57"/>
      <c r="Z38" s="57"/>
      <c r="AA38" s="57"/>
      <c r="AB38" s="58"/>
      <c r="AC38" s="57"/>
      <c r="AD38" s="57"/>
      <c r="AE38" s="57"/>
      <c r="AF38" s="57"/>
      <c r="AG38" s="57"/>
      <c r="AH38" s="57"/>
      <c r="AI38" s="57"/>
    </row>
    <row r="39" spans="1:35" ht="15.75" x14ac:dyDescent="0.25">
      <c r="X39" s="63" t="s">
        <v>126</v>
      </c>
    </row>
    <row r="40" spans="1:35" x14ac:dyDescent="0.25">
      <c r="F40" s="174" t="s">
        <v>73</v>
      </c>
      <c r="G40" s="174"/>
      <c r="H40" s="174"/>
    </row>
    <row r="41" spans="1:35" x14ac:dyDescent="0.25">
      <c r="F41" s="26" t="s">
        <v>74</v>
      </c>
      <c r="G41" s="26"/>
      <c r="H41" s="26"/>
      <c r="W41" s="26" t="s">
        <v>75</v>
      </c>
      <c r="X41" s="26"/>
      <c r="Y41" s="26"/>
    </row>
    <row r="42" spans="1:35" x14ac:dyDescent="0.25">
      <c r="F42" s="26"/>
      <c r="G42" s="26"/>
      <c r="H42" s="26"/>
      <c r="W42" s="26"/>
      <c r="X42" s="26"/>
      <c r="Y42" s="26"/>
    </row>
    <row r="43" spans="1:35" x14ac:dyDescent="0.25">
      <c r="F43" s="26"/>
      <c r="G43" s="26"/>
      <c r="H43" s="26"/>
      <c r="W43" s="26"/>
      <c r="X43" s="26"/>
      <c r="Y43" s="26"/>
    </row>
    <row r="44" spans="1:35" x14ac:dyDescent="0.25">
      <c r="F44" s="26"/>
      <c r="G44" s="26"/>
      <c r="H44" s="26"/>
      <c r="W44" s="26"/>
      <c r="X44" s="26"/>
      <c r="Y44" s="26"/>
    </row>
    <row r="45" spans="1:35" x14ac:dyDescent="0.25">
      <c r="F45" s="26" t="s">
        <v>47</v>
      </c>
      <c r="G45" s="26"/>
      <c r="H45" s="26"/>
      <c r="W45" s="26" t="s">
        <v>76</v>
      </c>
      <c r="X45" s="26"/>
      <c r="Y45" s="26"/>
    </row>
  </sheetData>
  <mergeCells count="40">
    <mergeCell ref="F40:H40"/>
    <mergeCell ref="AD7:AD8"/>
    <mergeCell ref="AE7:AE8"/>
    <mergeCell ref="AF7:AF8"/>
    <mergeCell ref="AG7:AG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AH7:AH8"/>
    <mergeCell ref="AI7:AI8"/>
    <mergeCell ref="X7:X8"/>
    <mergeCell ref="Y7:Y8"/>
    <mergeCell ref="Z7:Z8"/>
    <mergeCell ref="AA7:AA8"/>
    <mergeCell ref="AB7:AB8"/>
    <mergeCell ref="AC7:AC8"/>
    <mergeCell ref="D3:AE3"/>
    <mergeCell ref="D4:AE4"/>
    <mergeCell ref="B5:B8"/>
    <mergeCell ref="C5:C8"/>
    <mergeCell ref="D5:D8"/>
    <mergeCell ref="E5:H6"/>
    <mergeCell ref="I5:L6"/>
    <mergeCell ref="M5:AB6"/>
    <mergeCell ref="E7:E8"/>
    <mergeCell ref="Q7:Q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Pemfis Reg</vt:lpstr>
      <vt:lpstr>As Hamil</vt:lpstr>
      <vt:lpstr>Humaniora AJ</vt:lpstr>
      <vt:lpstr>Mentah Sem 3</vt:lpstr>
      <vt:lpstr>Mentah Sem 5</vt:lpstr>
      <vt:lpstr>'Humaniora 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2022-02-24T05:05:09Z</cp:lastPrinted>
  <dcterms:created xsi:type="dcterms:W3CDTF">2020-12-10T18:43:32Z</dcterms:created>
  <dcterms:modified xsi:type="dcterms:W3CDTF">2022-05-18T09:49:05Z</dcterms:modified>
</cp:coreProperties>
</file>